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firstSheet="4" activeTab="11"/>
  </bookViews>
  <sheets>
    <sheet name="Jan10" sheetId="1" r:id="rId1"/>
    <sheet name="Feb10" sheetId="2" r:id="rId2"/>
    <sheet name="March10" sheetId="3" r:id="rId3"/>
    <sheet name="April10" sheetId="4" r:id="rId4"/>
    <sheet name="May10" sheetId="5" r:id="rId5"/>
    <sheet name="June10" sheetId="6" r:id="rId6"/>
    <sheet name="July10" sheetId="7" r:id="rId7"/>
    <sheet name="Aug10" sheetId="8" r:id="rId8"/>
    <sheet name="Sept10" sheetId="9" r:id="rId9"/>
    <sheet name="Oct10" sheetId="10" r:id="rId10"/>
    <sheet name="Nov10" sheetId="11" r:id="rId11"/>
    <sheet name="Dec10" sheetId="12" r:id="rId12"/>
  </sheets>
  <definedNames/>
  <calcPr fullCalcOnLoad="1"/>
</workbook>
</file>

<file path=xl/comments7.xml><?xml version="1.0" encoding="utf-8"?>
<comments xmlns="http://schemas.openxmlformats.org/spreadsheetml/2006/main">
  <authors>
    <author>swhite</author>
  </authors>
  <commentList>
    <comment ref="G33" authorId="0">
      <text>
        <r>
          <rPr>
            <b/>
            <sz val="8"/>
            <rFont val="Tahoma"/>
            <family val="0"/>
          </rPr>
          <t>swhite:</t>
        </r>
        <r>
          <rPr>
            <sz val="8"/>
            <rFont val="Tahoma"/>
            <family val="0"/>
          </rPr>
          <t xml:space="preserve">
This includes 1130 riders on July 4, 2010 for the shuttle from Eldridge Park to Wegmans</t>
        </r>
      </text>
    </comment>
  </commentList>
</comments>
</file>

<file path=xl/sharedStrings.xml><?xml version="1.0" encoding="utf-8"?>
<sst xmlns="http://schemas.openxmlformats.org/spreadsheetml/2006/main" count="869" uniqueCount="36">
  <si>
    <t>SOUTHTOWN</t>
  </si>
  <si>
    <t>BULKHEAD</t>
  </si>
  <si>
    <t>GOLDEN GLOW</t>
  </si>
  <si>
    <t>GRAND CENTRAL</t>
  </si>
  <si>
    <t>PINE CITY</t>
  </si>
  <si>
    <t>MALL EXPRESS</t>
  </si>
  <si>
    <t>TROLLEY</t>
  </si>
  <si>
    <t>ST. JOSEPH LOOP</t>
  </si>
  <si>
    <t>ARNOT OGDEN LOOP</t>
  </si>
  <si>
    <t>TIOGA COUNTY</t>
  </si>
  <si>
    <t>CHEMUNG COUNTY</t>
  </si>
  <si>
    <t>SERVICE HOURS</t>
  </si>
  <si>
    <t>Dial-A-Ride</t>
  </si>
  <si>
    <t>Boardings per Hour</t>
  </si>
  <si>
    <t>LAKE ROAD</t>
  </si>
  <si>
    <t>TATES/ITHACA</t>
  </si>
  <si>
    <t>ALPINE/ITHACA</t>
  </si>
  <si>
    <t>HHDS/SPENCER</t>
  </si>
  <si>
    <t>SPENCER/ITHACA</t>
  </si>
  <si>
    <t xml:space="preserve">CHEMUNG 1 -     ELM/ITH    </t>
  </si>
  <si>
    <t>Sub-Total</t>
  </si>
  <si>
    <t>GRAND TOTAL</t>
  </si>
  <si>
    <t>Change</t>
  </si>
  <si>
    <t>Pass/Hr.</t>
  </si>
  <si>
    <t>Hours</t>
  </si>
  <si>
    <t>CORNING (CCC)</t>
  </si>
  <si>
    <t>SHOPPER SHUTTLE</t>
  </si>
  <si>
    <t>Passenger</t>
  </si>
  <si>
    <t>Pass.</t>
  </si>
  <si>
    <t>&gt;&gt;&gt;&gt;&gt;</t>
  </si>
  <si>
    <t>SOUTHSIDE LOOP(weekday)</t>
  </si>
  <si>
    <t>SOUTHSIDE LOOP PM/SUNDAY</t>
  </si>
  <si>
    <t>08/09</t>
  </si>
  <si>
    <t>SITEL</t>
  </si>
  <si>
    <t>09/10</t>
  </si>
  <si>
    <t>Sitel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</si>
</sst>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_);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mmm\-yy;@"/>
    <numFmt numFmtId="172" formatCode="0.00_);\(0.00\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71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172" fontId="0" fillId="0" borderId="0" xfId="0" applyNumberFormat="1" applyAlignment="1">
      <alignment horizontal="center"/>
    </xf>
    <xf numFmtId="172" fontId="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0" xfId="0" applyAlignment="1" applyProtection="1">
      <alignment horizontal="left"/>
      <protection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center"/>
    </xf>
    <xf numFmtId="1" fontId="3" fillId="24" borderId="0" xfId="0" applyNumberFormat="1" applyFont="1" applyFill="1" applyAlignment="1">
      <alignment horizontal="center"/>
    </xf>
    <xf numFmtId="172" fontId="3" fillId="24" borderId="0" xfId="0" applyNumberFormat="1" applyFont="1" applyFill="1" applyAlignment="1">
      <alignment horizontal="center"/>
    </xf>
    <xf numFmtId="0" fontId="3" fillId="24" borderId="0" xfId="0" applyFont="1" applyFill="1" applyAlignment="1" applyProtection="1">
      <alignment horizontal="right"/>
      <protection/>
    </xf>
    <xf numFmtId="1" fontId="3" fillId="24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A1" sqref="A1:J44"/>
    </sheetView>
  </sheetViews>
  <sheetFormatPr defaultColWidth="9.140625" defaultRowHeight="12.75"/>
  <cols>
    <col min="1" max="1" width="26.00390625" style="0" bestFit="1" customWidth="1"/>
    <col min="6" max="6" width="29.7109375" style="0" bestFit="1" customWidth="1"/>
    <col min="10" max="10" width="10.28125" style="0" customWidth="1"/>
  </cols>
  <sheetData>
    <row r="1" spans="1:8" ht="12.75">
      <c r="A1" t="s">
        <v>11</v>
      </c>
      <c r="B1" t="s">
        <v>29</v>
      </c>
      <c r="C1">
        <v>3884.01</v>
      </c>
      <c r="F1" t="s">
        <v>11</v>
      </c>
      <c r="G1" t="s">
        <v>29</v>
      </c>
      <c r="H1">
        <v>3902.32</v>
      </c>
    </row>
    <row r="2" ht="12.75">
      <c r="J2" s="4" t="s">
        <v>27</v>
      </c>
    </row>
    <row r="3" spans="2:10" ht="12.75">
      <c r="B3" s="10">
        <v>39822</v>
      </c>
      <c r="C3" s="4"/>
      <c r="D3" s="4"/>
      <c r="G3" s="10">
        <v>39822</v>
      </c>
      <c r="H3" s="4"/>
      <c r="I3" s="4"/>
      <c r="J3" s="4" t="s">
        <v>22</v>
      </c>
    </row>
    <row r="4" spans="2:10" ht="12.75">
      <c r="B4" s="4" t="s">
        <v>28</v>
      </c>
      <c r="C4" s="4" t="s">
        <v>24</v>
      </c>
      <c r="D4" s="4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F5" s="3" t="s">
        <v>10</v>
      </c>
    </row>
    <row r="6" spans="1:10" ht="12.75">
      <c r="A6" s="2" t="s">
        <v>0</v>
      </c>
      <c r="B6" s="1">
        <v>3408</v>
      </c>
      <c r="C6" s="1">
        <v>141.5</v>
      </c>
      <c r="D6" s="15">
        <f aca="true" t="shared" si="0" ref="D6:D11">+B6/C6</f>
        <v>24.084805653710248</v>
      </c>
      <c r="F6" s="2" t="s">
        <v>0</v>
      </c>
      <c r="G6" s="1">
        <v>2667</v>
      </c>
      <c r="H6" s="1">
        <v>141.5</v>
      </c>
      <c r="I6" s="6">
        <f aca="true" t="shared" si="1" ref="I6:I19">+G6/H6</f>
        <v>18.848056537102472</v>
      </c>
      <c r="J6" s="13">
        <f>+G6-B6</f>
        <v>-741</v>
      </c>
    </row>
    <row r="7" spans="1:10" ht="12.75">
      <c r="A7" s="2" t="s">
        <v>7</v>
      </c>
      <c r="B7" s="1">
        <v>3916</v>
      </c>
      <c r="C7" s="1">
        <v>141.5</v>
      </c>
      <c r="D7" s="15">
        <f t="shared" si="0"/>
        <v>27.674911660777386</v>
      </c>
      <c r="F7" s="2" t="s">
        <v>7</v>
      </c>
      <c r="G7" s="1">
        <v>3349</v>
      </c>
      <c r="H7" s="1">
        <v>151</v>
      </c>
      <c r="I7" s="6">
        <f t="shared" si="1"/>
        <v>22.178807947019866</v>
      </c>
      <c r="J7" s="13">
        <f aca="true" t="shared" si="2" ref="J7:J19">+G7-B7</f>
        <v>-567</v>
      </c>
    </row>
    <row r="8" spans="1:10" ht="12.75">
      <c r="A8" s="2" t="s">
        <v>1</v>
      </c>
      <c r="B8" s="1">
        <v>3865</v>
      </c>
      <c r="C8" s="1">
        <v>141.5</v>
      </c>
      <c r="D8" s="15">
        <f t="shared" si="0"/>
        <v>27.314487632508833</v>
      </c>
      <c r="F8" s="2" t="s">
        <v>1</v>
      </c>
      <c r="G8" s="1">
        <v>3766</v>
      </c>
      <c r="H8" s="1">
        <v>141.5</v>
      </c>
      <c r="I8" s="6">
        <f t="shared" si="1"/>
        <v>26.614840989399294</v>
      </c>
      <c r="J8" s="13">
        <f t="shared" si="2"/>
        <v>-99</v>
      </c>
    </row>
    <row r="9" spans="1:10" ht="12.75">
      <c r="A9" s="2" t="s">
        <v>8</v>
      </c>
      <c r="B9" s="1">
        <v>3404</v>
      </c>
      <c r="C9" s="1">
        <v>141.5</v>
      </c>
      <c r="D9" s="15">
        <f t="shared" si="0"/>
        <v>24.0565371024735</v>
      </c>
      <c r="F9" s="2" t="s">
        <v>8</v>
      </c>
      <c r="G9" s="1">
        <v>2966</v>
      </c>
      <c r="H9" s="1">
        <v>141.5</v>
      </c>
      <c r="I9" s="6">
        <f t="shared" si="1"/>
        <v>20.96113074204947</v>
      </c>
      <c r="J9" s="13">
        <f t="shared" si="2"/>
        <v>-438</v>
      </c>
    </row>
    <row r="10" spans="1:10" ht="12.75">
      <c r="A10" s="2" t="s">
        <v>2</v>
      </c>
      <c r="B10" s="1">
        <v>2362</v>
      </c>
      <c r="C10" s="1">
        <v>141.5</v>
      </c>
      <c r="D10" s="15">
        <f t="shared" si="0"/>
        <v>16.692579505300355</v>
      </c>
      <c r="F10" s="2" t="s">
        <v>2</v>
      </c>
      <c r="G10" s="1">
        <v>2216</v>
      </c>
      <c r="H10" s="1">
        <v>141.5</v>
      </c>
      <c r="I10" s="6">
        <f t="shared" si="1"/>
        <v>15.66077738515901</v>
      </c>
      <c r="J10" s="13">
        <f t="shared" si="2"/>
        <v>-146</v>
      </c>
    </row>
    <row r="11" spans="1:10" ht="12.75">
      <c r="A11" s="2" t="s">
        <v>14</v>
      </c>
      <c r="B11" s="1">
        <v>4201</v>
      </c>
      <c r="C11" s="1">
        <v>283</v>
      </c>
      <c r="D11" s="15">
        <f t="shared" si="0"/>
        <v>14.84452296819788</v>
      </c>
      <c r="F11" s="2" t="s">
        <v>14</v>
      </c>
      <c r="G11" s="1">
        <v>4180</v>
      </c>
      <c r="H11" s="1">
        <v>283</v>
      </c>
      <c r="I11" s="6">
        <f t="shared" si="1"/>
        <v>14.770318021201414</v>
      </c>
      <c r="J11" s="13">
        <f t="shared" si="2"/>
        <v>-21</v>
      </c>
    </row>
    <row r="12" spans="1:10" ht="12.75">
      <c r="A12" s="2" t="s">
        <v>30</v>
      </c>
      <c r="B12" s="1">
        <v>985</v>
      </c>
      <c r="C12" s="1">
        <v>141.5</v>
      </c>
      <c r="D12" s="15"/>
      <c r="F12" s="2" t="s">
        <v>30</v>
      </c>
      <c r="G12" s="1">
        <v>1748</v>
      </c>
      <c r="H12" s="1">
        <v>151</v>
      </c>
      <c r="I12" s="6">
        <f t="shared" si="1"/>
        <v>11.57615894039735</v>
      </c>
      <c r="J12" s="13">
        <f t="shared" si="2"/>
        <v>763</v>
      </c>
    </row>
    <row r="13" spans="1:10" ht="12.75">
      <c r="A13" s="2" t="s">
        <v>3</v>
      </c>
      <c r="B13" s="1">
        <v>6141</v>
      </c>
      <c r="C13" s="1">
        <v>291.75</v>
      </c>
      <c r="D13" s="15">
        <f aca="true" t="shared" si="3" ref="D13:D19">+B13/C13</f>
        <v>21.04884318766067</v>
      </c>
      <c r="F13" s="2" t="s">
        <v>3</v>
      </c>
      <c r="G13" s="1">
        <v>5574</v>
      </c>
      <c r="H13" s="1">
        <v>291.75</v>
      </c>
      <c r="I13" s="6">
        <f t="shared" si="1"/>
        <v>19.105398457583547</v>
      </c>
      <c r="J13" s="13">
        <f t="shared" si="2"/>
        <v>-567</v>
      </c>
    </row>
    <row r="14" spans="1:10" ht="12.75">
      <c r="A14" s="2" t="s">
        <v>4</v>
      </c>
      <c r="B14" s="1">
        <v>401</v>
      </c>
      <c r="C14" s="1">
        <v>95</v>
      </c>
      <c r="D14" s="15">
        <f t="shared" si="3"/>
        <v>4.221052631578948</v>
      </c>
      <c r="F14" s="2" t="s">
        <v>4</v>
      </c>
      <c r="G14" s="1">
        <v>258</v>
      </c>
      <c r="H14" s="1">
        <v>95</v>
      </c>
      <c r="I14" s="6">
        <f t="shared" si="1"/>
        <v>2.7157894736842105</v>
      </c>
      <c r="J14" s="13">
        <f t="shared" si="2"/>
        <v>-143</v>
      </c>
    </row>
    <row r="15" spans="1:10" ht="12.75">
      <c r="A15" s="2" t="s">
        <v>25</v>
      </c>
      <c r="B15" s="1">
        <v>3061</v>
      </c>
      <c r="C15" s="1">
        <v>276.25</v>
      </c>
      <c r="D15" s="15">
        <f t="shared" si="3"/>
        <v>11.080542986425339</v>
      </c>
      <c r="F15" s="2" t="s">
        <v>25</v>
      </c>
      <c r="G15" s="1">
        <v>1975</v>
      </c>
      <c r="H15" s="1">
        <v>276.25</v>
      </c>
      <c r="I15" s="6">
        <f t="shared" si="1"/>
        <v>7.149321266968326</v>
      </c>
      <c r="J15" s="13">
        <f>+G15-B15</f>
        <v>-1086</v>
      </c>
    </row>
    <row r="16" spans="1:10" ht="12.75">
      <c r="A16" s="2" t="s">
        <v>5</v>
      </c>
      <c r="B16" s="1">
        <v>8113</v>
      </c>
      <c r="C16" s="1">
        <v>355.5</v>
      </c>
      <c r="D16" s="15">
        <f t="shared" si="3"/>
        <v>22.821378340365683</v>
      </c>
      <c r="F16" s="2" t="s">
        <v>5</v>
      </c>
      <c r="G16" s="1">
        <v>7377</v>
      </c>
      <c r="H16" s="1">
        <v>355.5</v>
      </c>
      <c r="I16" s="6">
        <f t="shared" si="1"/>
        <v>20.751054852320674</v>
      </c>
      <c r="J16" s="13">
        <f t="shared" si="2"/>
        <v>-736</v>
      </c>
    </row>
    <row r="17" spans="1:10" ht="12.75">
      <c r="A17" s="2" t="s">
        <v>31</v>
      </c>
      <c r="B17" s="1">
        <v>467</v>
      </c>
      <c r="C17" s="1">
        <v>42.5</v>
      </c>
      <c r="D17" s="15">
        <f t="shared" si="3"/>
        <v>10.988235294117647</v>
      </c>
      <c r="F17" s="2" t="s">
        <v>31</v>
      </c>
      <c r="G17" s="1">
        <v>333</v>
      </c>
      <c r="H17" s="1">
        <v>42.5</v>
      </c>
      <c r="I17" s="6">
        <f t="shared" si="1"/>
        <v>7.8352941176470585</v>
      </c>
      <c r="J17" s="13">
        <f t="shared" si="2"/>
        <v>-134</v>
      </c>
    </row>
    <row r="18" spans="1:10" ht="12.75">
      <c r="A18" s="2" t="s">
        <v>26</v>
      </c>
      <c r="B18" s="1">
        <v>4742</v>
      </c>
      <c r="C18" s="1">
        <v>259.5</v>
      </c>
      <c r="D18" s="15">
        <f t="shared" si="3"/>
        <v>18.273603082851636</v>
      </c>
      <c r="F18" s="2" t="s">
        <v>26</v>
      </c>
      <c r="G18" s="1">
        <v>4235</v>
      </c>
      <c r="H18" s="1">
        <v>259.5</v>
      </c>
      <c r="I18" s="6">
        <f t="shared" si="1"/>
        <v>16.319845857418112</v>
      </c>
      <c r="J18" s="13">
        <f t="shared" si="2"/>
        <v>-507</v>
      </c>
    </row>
    <row r="19" spans="1:10" ht="12.75">
      <c r="A19" s="5" t="s">
        <v>20</v>
      </c>
      <c r="B19" s="4">
        <v>45066</v>
      </c>
      <c r="C19" s="4">
        <v>2452.5</v>
      </c>
      <c r="D19" s="16">
        <f t="shared" si="3"/>
        <v>18.375535168195718</v>
      </c>
      <c r="F19" s="5" t="s">
        <v>20</v>
      </c>
      <c r="G19" s="4">
        <f>SUM(G6:G18)</f>
        <v>40644</v>
      </c>
      <c r="H19" s="4">
        <f>SUM(H6:H18)</f>
        <v>2471.5</v>
      </c>
      <c r="I19" s="7">
        <f t="shared" si="1"/>
        <v>16.44507384179648</v>
      </c>
      <c r="J19" s="14">
        <f t="shared" si="2"/>
        <v>-4422</v>
      </c>
    </row>
    <row r="20" spans="7:10" ht="12.75">
      <c r="G20" s="1"/>
      <c r="H20" s="1"/>
      <c r="I20" s="1"/>
      <c r="J20" s="1"/>
    </row>
    <row r="21" spans="1:10" ht="12.75">
      <c r="A21" s="8" t="s">
        <v>13</v>
      </c>
      <c r="B21" s="11">
        <v>18.375535168195718</v>
      </c>
      <c r="F21" s="8" t="s">
        <v>13</v>
      </c>
      <c r="G21" s="11">
        <f>+G19/H19</f>
        <v>16.44507384179648</v>
      </c>
      <c r="H21" s="1"/>
      <c r="I21" s="1"/>
      <c r="J21" s="1"/>
    </row>
    <row r="22" spans="7:10" ht="12.75">
      <c r="G22" s="1"/>
      <c r="H22" s="1"/>
      <c r="I22" s="1"/>
      <c r="J22" s="1"/>
    </row>
    <row r="23" spans="1:10" ht="12.75">
      <c r="A23" s="2" t="s">
        <v>19</v>
      </c>
      <c r="B23" s="1">
        <v>292</v>
      </c>
      <c r="C23" s="1"/>
      <c r="D23" s="1"/>
      <c r="F23" s="2" t="s">
        <v>19</v>
      </c>
      <c r="G23" s="1">
        <v>273</v>
      </c>
      <c r="H23" s="1"/>
      <c r="I23" s="1"/>
      <c r="J23" s="13">
        <f aca="true" t="shared" si="4" ref="J23:J32">+G23-B23</f>
        <v>-19</v>
      </c>
    </row>
    <row r="24" spans="1:10" ht="12.75">
      <c r="A24" s="2" t="s">
        <v>15</v>
      </c>
      <c r="B24" s="1">
        <v>614</v>
      </c>
      <c r="C24" s="1"/>
      <c r="D24" s="1"/>
      <c r="F24" s="2" t="s">
        <v>15</v>
      </c>
      <c r="G24" s="1">
        <v>574</v>
      </c>
      <c r="H24" s="1"/>
      <c r="I24" s="1"/>
      <c r="J24" s="13">
        <f t="shared" si="4"/>
        <v>-40</v>
      </c>
    </row>
    <row r="25" spans="1:10" ht="12.75">
      <c r="A25" s="2" t="s">
        <v>16</v>
      </c>
      <c r="B25" s="1">
        <v>396</v>
      </c>
      <c r="C25" s="1"/>
      <c r="D25" s="1"/>
      <c r="F25" s="2" t="s">
        <v>16</v>
      </c>
      <c r="G25" s="1">
        <v>340</v>
      </c>
      <c r="H25" s="1"/>
      <c r="I25" s="1"/>
      <c r="J25" s="13">
        <f t="shared" si="4"/>
        <v>-56</v>
      </c>
    </row>
    <row r="26" spans="1:10" ht="12.75">
      <c r="A26" s="2" t="s">
        <v>17</v>
      </c>
      <c r="B26" s="1">
        <v>132</v>
      </c>
      <c r="C26" s="1"/>
      <c r="D26" s="1"/>
      <c r="F26" s="2" t="s">
        <v>17</v>
      </c>
      <c r="G26" s="1">
        <v>128</v>
      </c>
      <c r="H26" s="1"/>
      <c r="I26" s="1"/>
      <c r="J26" s="13">
        <f t="shared" si="4"/>
        <v>-4</v>
      </c>
    </row>
    <row r="27" spans="1:10" ht="12.75">
      <c r="A27" s="2" t="s">
        <v>18</v>
      </c>
      <c r="B27" s="1">
        <v>56</v>
      </c>
      <c r="C27" s="1"/>
      <c r="D27" s="1"/>
      <c r="F27" s="2" t="s">
        <v>18</v>
      </c>
      <c r="G27" s="1">
        <v>27</v>
      </c>
      <c r="H27" s="1"/>
      <c r="I27" s="1"/>
      <c r="J27" s="13">
        <f t="shared" si="4"/>
        <v>-29</v>
      </c>
    </row>
    <row r="28" spans="1:10" ht="12.75">
      <c r="A28" s="5" t="s">
        <v>20</v>
      </c>
      <c r="B28" s="4">
        <v>1490</v>
      </c>
      <c r="C28" s="4">
        <v>107.92</v>
      </c>
      <c r="D28" s="16">
        <f>+B28/C28</f>
        <v>13.806523350630096</v>
      </c>
      <c r="F28" s="5" t="s">
        <v>20</v>
      </c>
      <c r="G28" s="4">
        <f>SUM(G23:G27)</f>
        <v>1342</v>
      </c>
      <c r="H28" s="4">
        <v>107.92</v>
      </c>
      <c r="I28" s="7">
        <f>+G28/H28</f>
        <v>12.4351371386212</v>
      </c>
      <c r="J28" s="14">
        <f>SUM(J23:J27)</f>
        <v>-148</v>
      </c>
    </row>
    <row r="29" spans="4:10" ht="12.75">
      <c r="D29" s="9"/>
      <c r="G29" s="1"/>
      <c r="H29" s="1"/>
      <c r="I29" s="1"/>
      <c r="J29" s="1"/>
    </row>
    <row r="30" spans="1:10" ht="12.75">
      <c r="A30" s="8" t="s">
        <v>13</v>
      </c>
      <c r="B30" s="11">
        <v>13.806523350630096</v>
      </c>
      <c r="D30" s="9"/>
      <c r="F30" s="8" t="s">
        <v>13</v>
      </c>
      <c r="G30" s="11">
        <f>+G28/H28</f>
        <v>12.4351371386212</v>
      </c>
      <c r="H30" s="1"/>
      <c r="I30" s="1"/>
      <c r="J30" s="1"/>
    </row>
    <row r="31" spans="4:10" ht="12.75">
      <c r="D31" s="9"/>
      <c r="G31" s="1"/>
      <c r="H31" s="1"/>
      <c r="I31" s="1"/>
      <c r="J31" s="1"/>
    </row>
    <row r="32" spans="1:10" ht="12.75">
      <c r="A32" s="2" t="s">
        <v>12</v>
      </c>
      <c r="B32" s="4">
        <v>3531</v>
      </c>
      <c r="C32" s="4">
        <v>1181.09</v>
      </c>
      <c r="D32" s="16">
        <f>+B32/C32</f>
        <v>2.9896112912648487</v>
      </c>
      <c r="F32" s="2" t="s">
        <v>12</v>
      </c>
      <c r="G32" s="4">
        <v>3873</v>
      </c>
      <c r="H32" s="4">
        <v>1137.65</v>
      </c>
      <c r="I32" s="7">
        <f>+G32/H32</f>
        <v>3.4043862347822262</v>
      </c>
      <c r="J32" s="14">
        <f t="shared" si="4"/>
        <v>342</v>
      </c>
    </row>
    <row r="33" spans="1:10" ht="12.75">
      <c r="A33" s="2" t="s">
        <v>6</v>
      </c>
      <c r="B33" s="1">
        <v>0</v>
      </c>
      <c r="C33" s="1"/>
      <c r="D33" s="15"/>
      <c r="F33" s="2" t="s">
        <v>6</v>
      </c>
      <c r="G33" s="1">
        <v>0</v>
      </c>
      <c r="H33" s="1"/>
      <c r="I33" s="7"/>
      <c r="J33" s="14">
        <f>+G33-B33</f>
        <v>0</v>
      </c>
    </row>
    <row r="34" spans="1:10" ht="12.75">
      <c r="A34" s="2"/>
      <c r="B34" s="1"/>
      <c r="C34" s="1"/>
      <c r="D34" s="15"/>
      <c r="F34" s="2" t="s">
        <v>33</v>
      </c>
      <c r="G34" s="1">
        <v>217</v>
      </c>
      <c r="H34" s="1">
        <v>42.75</v>
      </c>
      <c r="I34" s="7">
        <f>+G34/H34</f>
        <v>5.076023391812866</v>
      </c>
      <c r="J34" s="14">
        <f>+G34-B34</f>
        <v>217</v>
      </c>
    </row>
    <row r="35" spans="4:10" ht="12.75">
      <c r="D35" s="9"/>
      <c r="G35" s="1"/>
      <c r="H35" s="1"/>
      <c r="I35" s="1"/>
      <c r="J35" s="1"/>
    </row>
    <row r="36" spans="1:10" ht="12.75">
      <c r="A36" s="8" t="s">
        <v>13</v>
      </c>
      <c r="B36" s="11">
        <v>2.9896112912648487</v>
      </c>
      <c r="D36" s="9"/>
      <c r="F36" s="8" t="s">
        <v>13</v>
      </c>
      <c r="G36" s="11">
        <f>+G32/H32</f>
        <v>3.4043862347822262</v>
      </c>
      <c r="H36" s="1"/>
      <c r="I36" s="1"/>
      <c r="J36" s="1"/>
    </row>
    <row r="37" spans="4:10" ht="12.75">
      <c r="D37" s="9"/>
      <c r="G37" s="1"/>
      <c r="H37" s="1"/>
      <c r="I37" s="6"/>
      <c r="J37" s="1"/>
    </row>
    <row r="38" spans="1:10" ht="12.75">
      <c r="A38" s="3" t="s">
        <v>9</v>
      </c>
      <c r="B38" s="4">
        <v>1145</v>
      </c>
      <c r="C38" s="4">
        <v>142.5</v>
      </c>
      <c r="D38" s="16">
        <f>+B38/C38</f>
        <v>8.035087719298245</v>
      </c>
      <c r="F38" s="3" t="s">
        <v>9</v>
      </c>
      <c r="G38" s="4">
        <v>830</v>
      </c>
      <c r="H38" s="4">
        <v>142.5</v>
      </c>
      <c r="I38" s="7">
        <f>+G38/H38</f>
        <v>5.824561403508772</v>
      </c>
      <c r="J38" s="14">
        <f>+G38-B38</f>
        <v>-315</v>
      </c>
    </row>
    <row r="39" spans="4:10" ht="12.75">
      <c r="D39" s="9"/>
      <c r="G39" s="1"/>
      <c r="H39" s="1"/>
      <c r="I39" s="1"/>
      <c r="J39" s="13"/>
    </row>
    <row r="40" spans="1:10" ht="12.75">
      <c r="A40" s="8" t="s">
        <v>13</v>
      </c>
      <c r="B40" s="11">
        <v>8.035087719298245</v>
      </c>
      <c r="D40" s="9"/>
      <c r="F40" s="8" t="s">
        <v>13</v>
      </c>
      <c r="G40" s="11">
        <f>+G38/H38</f>
        <v>5.824561403508772</v>
      </c>
      <c r="H40" s="1"/>
      <c r="I40" s="1"/>
      <c r="J40" s="13"/>
    </row>
    <row r="41" spans="4:10" ht="12.75">
      <c r="D41" s="9"/>
      <c r="G41" s="1"/>
      <c r="H41" s="1"/>
      <c r="I41" s="1"/>
      <c r="J41" s="13"/>
    </row>
    <row r="42" spans="1:10" ht="12.75">
      <c r="A42" s="5" t="s">
        <v>21</v>
      </c>
      <c r="B42" s="4">
        <v>51232</v>
      </c>
      <c r="C42" s="4">
        <v>3884.01</v>
      </c>
      <c r="D42" s="16">
        <f>+B42/C42</f>
        <v>13.190491270619797</v>
      </c>
      <c r="F42" s="5" t="s">
        <v>21</v>
      </c>
      <c r="G42" s="4">
        <f>+G19+G28++G32+G33+G34+G38</f>
        <v>46906</v>
      </c>
      <c r="H42" s="4">
        <f>+H19+H28++H32+H33+H34+H38</f>
        <v>3902.32</v>
      </c>
      <c r="I42" s="7">
        <f>+G42/H42</f>
        <v>12.020029110887881</v>
      </c>
      <c r="J42" s="14">
        <f>+G42-B42</f>
        <v>-4326</v>
      </c>
    </row>
    <row r="43" spans="7:10" ht="12.75">
      <c r="G43" s="1"/>
      <c r="H43" s="1"/>
      <c r="I43" s="1"/>
      <c r="J43" s="1"/>
    </row>
    <row r="44" spans="2:10" ht="12.75">
      <c r="B44" s="11">
        <v>13.190491270619797</v>
      </c>
      <c r="G44" s="11">
        <f>+G42/H1</f>
        <v>12.020029110887881</v>
      </c>
      <c r="H44" s="1"/>
      <c r="I44" s="1"/>
      <c r="J44" s="7">
        <f>+G44-B44</f>
        <v>-1.1704621597319154</v>
      </c>
    </row>
    <row r="45" spans="7:10" ht="12.75"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0" r:id="rId1"/>
  <headerFooter alignWithMargins="0">
    <oddHeader>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6" sqref="I6:I18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4152.67</v>
      </c>
      <c r="D1" s="1"/>
      <c r="F1" t="s">
        <v>11</v>
      </c>
      <c r="G1" t="s">
        <v>29</v>
      </c>
      <c r="H1">
        <v>4178.64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40095</v>
      </c>
      <c r="C3" s="1"/>
      <c r="D3" s="1"/>
      <c r="G3" s="10">
        <v>40460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 s="1">
        <v>2787</v>
      </c>
      <c r="C6" s="23">
        <v>148</v>
      </c>
      <c r="D6" s="21">
        <f>+B6/C6</f>
        <v>18.83108108108108</v>
      </c>
      <c r="F6" s="2" t="s">
        <v>0</v>
      </c>
      <c r="G6" s="1">
        <v>2958</v>
      </c>
      <c r="H6" s="1">
        <v>148</v>
      </c>
      <c r="I6" s="6">
        <f aca="true" t="shared" si="0" ref="I6:I19">+G6/H6</f>
        <v>19.986486486486488</v>
      </c>
      <c r="J6" s="13">
        <f>+G6-B6</f>
        <v>171</v>
      </c>
    </row>
    <row r="7" spans="1:10" ht="12.75">
      <c r="A7" s="20" t="s">
        <v>7</v>
      </c>
      <c r="B7" s="1">
        <v>3799</v>
      </c>
      <c r="C7" s="23">
        <v>158</v>
      </c>
      <c r="D7" s="21">
        <f aca="true" t="shared" si="1" ref="D7:D18">+B7/C7</f>
        <v>24.044303797468356</v>
      </c>
      <c r="F7" s="2" t="s">
        <v>7</v>
      </c>
      <c r="G7" s="1">
        <v>3432</v>
      </c>
      <c r="H7" s="1">
        <v>158</v>
      </c>
      <c r="I7" s="6">
        <f t="shared" si="0"/>
        <v>21.72151898734177</v>
      </c>
      <c r="J7" s="13">
        <f aca="true" t="shared" si="2" ref="J7:J19">+G7-B7</f>
        <v>-367</v>
      </c>
    </row>
    <row r="8" spans="1:10" ht="12.75">
      <c r="A8" s="20" t="s">
        <v>1</v>
      </c>
      <c r="B8" s="1">
        <v>3941</v>
      </c>
      <c r="C8" s="23">
        <v>148</v>
      </c>
      <c r="D8" s="21">
        <f t="shared" si="1"/>
        <v>26.62837837837838</v>
      </c>
      <c r="F8" s="2" t="s">
        <v>1</v>
      </c>
      <c r="G8" s="1">
        <v>3738</v>
      </c>
      <c r="H8" s="1">
        <v>148</v>
      </c>
      <c r="I8" s="6">
        <f t="shared" si="0"/>
        <v>25.256756756756758</v>
      </c>
      <c r="J8" s="13">
        <f t="shared" si="2"/>
        <v>-203</v>
      </c>
    </row>
    <row r="9" spans="1:10" ht="12.75">
      <c r="A9" s="20" t="s">
        <v>8</v>
      </c>
      <c r="B9" s="1">
        <v>3315</v>
      </c>
      <c r="C9" s="23">
        <v>148</v>
      </c>
      <c r="D9" s="21">
        <f t="shared" si="1"/>
        <v>22.39864864864865</v>
      </c>
      <c r="F9" s="2" t="s">
        <v>8</v>
      </c>
      <c r="G9" s="1">
        <v>3159</v>
      </c>
      <c r="H9" s="1">
        <v>148</v>
      </c>
      <c r="I9" s="6">
        <f t="shared" si="0"/>
        <v>21.344594594594593</v>
      </c>
      <c r="J9" s="13">
        <f t="shared" si="2"/>
        <v>-156</v>
      </c>
    </row>
    <row r="10" spans="1:10" ht="12.75">
      <c r="A10" s="20" t="s">
        <v>2</v>
      </c>
      <c r="B10" s="1">
        <v>2373</v>
      </c>
      <c r="C10" s="23">
        <v>148</v>
      </c>
      <c r="D10" s="21">
        <f t="shared" si="1"/>
        <v>16.033783783783782</v>
      </c>
      <c r="F10" s="2" t="s">
        <v>2</v>
      </c>
      <c r="G10" s="1">
        <v>2424</v>
      </c>
      <c r="H10" s="1">
        <v>148</v>
      </c>
      <c r="I10" s="6">
        <f t="shared" si="0"/>
        <v>16.37837837837838</v>
      </c>
      <c r="J10" s="13">
        <f t="shared" si="2"/>
        <v>51</v>
      </c>
    </row>
    <row r="11" spans="1:10" ht="12.75">
      <c r="A11" s="20" t="s">
        <v>14</v>
      </c>
      <c r="B11" s="1">
        <v>4212</v>
      </c>
      <c r="C11" s="23">
        <v>296</v>
      </c>
      <c r="D11" s="21">
        <f t="shared" si="1"/>
        <v>14.22972972972973</v>
      </c>
      <c r="F11" s="2" t="s">
        <v>14</v>
      </c>
      <c r="G11" s="1">
        <v>4565</v>
      </c>
      <c r="H11" s="1">
        <v>296</v>
      </c>
      <c r="I11" s="6">
        <f t="shared" si="0"/>
        <v>15.422297297297296</v>
      </c>
      <c r="J11" s="13">
        <f t="shared" si="2"/>
        <v>353</v>
      </c>
    </row>
    <row r="12" spans="1:10" ht="12.75">
      <c r="A12" s="20" t="s">
        <v>30</v>
      </c>
      <c r="B12" s="26">
        <v>1670</v>
      </c>
      <c r="C12" s="27">
        <v>158</v>
      </c>
      <c r="D12" s="21">
        <f t="shared" si="1"/>
        <v>10.569620253164556</v>
      </c>
      <c r="F12" s="2" t="s">
        <v>30</v>
      </c>
      <c r="G12" s="1">
        <v>1944</v>
      </c>
      <c r="H12" s="1">
        <v>158</v>
      </c>
      <c r="I12" s="6">
        <f t="shared" si="0"/>
        <v>12.30379746835443</v>
      </c>
      <c r="J12" s="13">
        <f t="shared" si="2"/>
        <v>274</v>
      </c>
    </row>
    <row r="13" spans="1:10" ht="12.75">
      <c r="A13" s="20" t="s">
        <v>3</v>
      </c>
      <c r="B13" s="1">
        <v>6388</v>
      </c>
      <c r="C13" s="23">
        <v>305</v>
      </c>
      <c r="D13" s="21">
        <f t="shared" si="1"/>
        <v>20.944262295081966</v>
      </c>
      <c r="F13" s="2" t="s">
        <v>3</v>
      </c>
      <c r="G13" s="1">
        <v>6848</v>
      </c>
      <c r="H13" s="1">
        <v>305</v>
      </c>
      <c r="I13" s="6">
        <f t="shared" si="0"/>
        <v>22.452459016393444</v>
      </c>
      <c r="J13" s="13">
        <f t="shared" si="2"/>
        <v>460</v>
      </c>
    </row>
    <row r="14" spans="1:10" ht="12.75">
      <c r="A14" s="20" t="s">
        <v>4</v>
      </c>
      <c r="B14" s="1">
        <v>354</v>
      </c>
      <c r="C14" s="23">
        <v>100</v>
      </c>
      <c r="D14" s="21">
        <f t="shared" si="1"/>
        <v>3.54</v>
      </c>
      <c r="F14" s="2" t="s">
        <v>4</v>
      </c>
      <c r="G14" s="1">
        <v>400</v>
      </c>
      <c r="H14" s="1">
        <v>100</v>
      </c>
      <c r="I14" s="6">
        <f t="shared" si="0"/>
        <v>4</v>
      </c>
      <c r="J14" s="13">
        <f t="shared" si="2"/>
        <v>46</v>
      </c>
    </row>
    <row r="15" spans="1:10" ht="12.75">
      <c r="A15" s="20" t="s">
        <v>25</v>
      </c>
      <c r="B15" s="1">
        <v>4060</v>
      </c>
      <c r="C15" s="23">
        <v>289</v>
      </c>
      <c r="D15" s="21">
        <f t="shared" si="1"/>
        <v>14.048442906574394</v>
      </c>
      <c r="F15" s="2" t="s">
        <v>25</v>
      </c>
      <c r="G15" s="1">
        <v>4004</v>
      </c>
      <c r="H15" s="1">
        <v>375.2</v>
      </c>
      <c r="I15" s="6">
        <f t="shared" si="0"/>
        <v>10.671641791044776</v>
      </c>
      <c r="J15" s="13">
        <f>+G15-B15</f>
        <v>-56</v>
      </c>
    </row>
    <row r="16" spans="1:10" ht="12.75">
      <c r="A16" s="20" t="s">
        <v>5</v>
      </c>
      <c r="B16" s="1">
        <v>8681</v>
      </c>
      <c r="C16" s="23">
        <v>370</v>
      </c>
      <c r="D16" s="21">
        <f t="shared" si="1"/>
        <v>23.462162162162162</v>
      </c>
      <c r="F16" s="2" t="s">
        <v>5</v>
      </c>
      <c r="G16" s="1">
        <v>8855</v>
      </c>
      <c r="H16" s="1">
        <v>370</v>
      </c>
      <c r="I16" s="6">
        <f t="shared" si="0"/>
        <v>23.93243243243243</v>
      </c>
      <c r="J16" s="13">
        <f t="shared" si="2"/>
        <v>174</v>
      </c>
    </row>
    <row r="17" spans="1:10" ht="12.75">
      <c r="A17" s="20" t="s">
        <v>31</v>
      </c>
      <c r="B17" s="1">
        <v>408</v>
      </c>
      <c r="C17" s="23">
        <v>44</v>
      </c>
      <c r="D17" s="21">
        <f t="shared" si="1"/>
        <v>9.272727272727273</v>
      </c>
      <c r="F17" s="2" t="s">
        <v>31</v>
      </c>
      <c r="G17" s="1">
        <v>464</v>
      </c>
      <c r="H17" s="1">
        <v>44</v>
      </c>
      <c r="I17" s="6">
        <f t="shared" si="0"/>
        <v>10.545454545454545</v>
      </c>
      <c r="J17" s="13">
        <f t="shared" si="2"/>
        <v>56</v>
      </c>
    </row>
    <row r="18" spans="1:10" ht="12.75">
      <c r="A18" s="20" t="s">
        <v>26</v>
      </c>
      <c r="B18" s="1">
        <v>4592</v>
      </c>
      <c r="C18" s="23">
        <v>270</v>
      </c>
      <c r="D18" s="21">
        <f t="shared" si="1"/>
        <v>17.007407407407406</v>
      </c>
      <c r="F18" s="2" t="s">
        <v>26</v>
      </c>
      <c r="G18" s="1">
        <v>5191</v>
      </c>
      <c r="H18" s="1">
        <v>270</v>
      </c>
      <c r="I18" s="6">
        <f t="shared" si="0"/>
        <v>19.225925925925925</v>
      </c>
      <c r="J18" s="13">
        <f t="shared" si="2"/>
        <v>599</v>
      </c>
    </row>
    <row r="19" spans="1:10" ht="12.75">
      <c r="A19" s="5" t="s">
        <v>20</v>
      </c>
      <c r="B19" s="4">
        <v>46580</v>
      </c>
      <c r="C19" s="4">
        <v>2582</v>
      </c>
      <c r="D19" s="7">
        <f>+B19/C19</f>
        <v>18.04027885360186</v>
      </c>
      <c r="F19" s="5" t="s">
        <v>20</v>
      </c>
      <c r="G19" s="4">
        <f>SUM(G6:G18)</f>
        <v>47982</v>
      </c>
      <c r="H19" s="4">
        <f>SUM(H6:H18)</f>
        <v>2668.2</v>
      </c>
      <c r="I19" s="7">
        <f t="shared" si="0"/>
        <v>17.982909826849564</v>
      </c>
      <c r="J19" s="14">
        <f t="shared" si="2"/>
        <v>1402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18.04027885360186</v>
      </c>
      <c r="C21" s="4"/>
      <c r="D21" s="7"/>
      <c r="F21" s="8" t="s">
        <v>13</v>
      </c>
      <c r="G21" s="11">
        <f>+G19/H19</f>
        <v>17.982909826849564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 s="1">
        <v>358</v>
      </c>
      <c r="C23" s="1"/>
      <c r="D23" s="23"/>
      <c r="F23" s="2" t="s">
        <v>19</v>
      </c>
      <c r="G23" s="1">
        <v>237</v>
      </c>
      <c r="H23" s="1"/>
      <c r="I23" s="1"/>
      <c r="J23" s="13">
        <f aca="true" t="shared" si="3" ref="J23:J34">+G23-B23</f>
        <v>-121</v>
      </c>
    </row>
    <row r="24" spans="1:10" ht="12.75">
      <c r="A24" s="20" t="s">
        <v>15</v>
      </c>
      <c r="B24" s="1">
        <v>580</v>
      </c>
      <c r="C24" s="1"/>
      <c r="D24" s="23"/>
      <c r="F24" s="2" t="s">
        <v>15</v>
      </c>
      <c r="G24" s="1">
        <v>614</v>
      </c>
      <c r="H24" s="1"/>
      <c r="I24" s="1"/>
      <c r="J24" s="13">
        <f t="shared" si="3"/>
        <v>34</v>
      </c>
    </row>
    <row r="25" spans="1:10" ht="12.75">
      <c r="A25" s="20" t="s">
        <v>16</v>
      </c>
      <c r="B25" s="1">
        <v>412</v>
      </c>
      <c r="C25" s="1"/>
      <c r="D25" s="23"/>
      <c r="F25" s="2" t="s">
        <v>16</v>
      </c>
      <c r="G25" s="1">
        <v>370</v>
      </c>
      <c r="H25" s="1"/>
      <c r="I25" s="1"/>
      <c r="J25" s="13">
        <f t="shared" si="3"/>
        <v>-42</v>
      </c>
    </row>
    <row r="26" spans="1:10" ht="12.75">
      <c r="A26" s="20" t="s">
        <v>17</v>
      </c>
      <c r="B26" s="1">
        <v>164</v>
      </c>
      <c r="C26" s="1"/>
      <c r="D26" s="23"/>
      <c r="F26" s="2" t="s">
        <v>17</v>
      </c>
      <c r="G26" s="1">
        <v>145</v>
      </c>
      <c r="H26" s="1"/>
      <c r="I26" s="1"/>
      <c r="J26" s="13">
        <f t="shared" si="3"/>
        <v>-19</v>
      </c>
    </row>
    <row r="27" spans="1:10" ht="12.75">
      <c r="A27" s="20" t="s">
        <v>18</v>
      </c>
      <c r="B27" s="1">
        <v>28</v>
      </c>
      <c r="C27" s="1"/>
      <c r="D27" s="23"/>
      <c r="F27" s="2" t="s">
        <v>18</v>
      </c>
      <c r="G27" s="1">
        <v>29</v>
      </c>
      <c r="H27" s="1"/>
      <c r="I27" s="1"/>
      <c r="J27" s="13">
        <f t="shared" si="3"/>
        <v>1</v>
      </c>
    </row>
    <row r="28" spans="1:10" ht="12.75">
      <c r="A28" s="5" t="s">
        <v>20</v>
      </c>
      <c r="B28" s="4">
        <v>1542</v>
      </c>
      <c r="C28" s="19">
        <v>113.6</v>
      </c>
      <c r="D28" s="7">
        <f>+B28/C28</f>
        <v>13.573943661971832</v>
      </c>
      <c r="F28" s="5" t="s">
        <v>20</v>
      </c>
      <c r="G28" s="4">
        <f>SUM(G23:G27)</f>
        <v>1395</v>
      </c>
      <c r="H28" s="4">
        <v>113.6</v>
      </c>
      <c r="I28" s="7">
        <f>+G28/H28</f>
        <v>12.27992957746479</v>
      </c>
      <c r="J28" s="14">
        <f>SUM(J23:J27)</f>
        <v>-147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13.573943661971832</v>
      </c>
      <c r="C30" s="19"/>
      <c r="D30" s="7"/>
      <c r="F30" s="8" t="s">
        <v>13</v>
      </c>
      <c r="G30" s="11">
        <f>+G28/H28</f>
        <v>12.27992957746479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4256</v>
      </c>
      <c r="C32" s="23">
        <v>1262.07</v>
      </c>
      <c r="D32" s="7">
        <f>+B32/C32</f>
        <v>3.37223767302923</v>
      </c>
      <c r="F32" s="2" t="s">
        <v>12</v>
      </c>
      <c r="G32" s="4">
        <v>4445</v>
      </c>
      <c r="H32" s="4">
        <v>1192.84</v>
      </c>
      <c r="I32" s="7"/>
      <c r="J32" s="14">
        <f t="shared" si="3"/>
        <v>189</v>
      </c>
    </row>
    <row r="33" spans="1:10" ht="12.75">
      <c r="A33" s="2" t="s">
        <v>6</v>
      </c>
      <c r="B33" s="1">
        <v>0</v>
      </c>
      <c r="C33" s="23">
        <v>0</v>
      </c>
      <c r="D33" s="7"/>
      <c r="F33" s="2" t="s">
        <v>6</v>
      </c>
      <c r="G33" s="1"/>
      <c r="H33" s="4"/>
      <c r="I33" s="7"/>
      <c r="J33" s="13">
        <f t="shared" si="3"/>
        <v>0</v>
      </c>
    </row>
    <row r="34" spans="1:10" ht="12.75">
      <c r="A34" s="2" t="s">
        <v>33</v>
      </c>
      <c r="B34" s="1">
        <v>198</v>
      </c>
      <c r="C34" s="23">
        <v>45</v>
      </c>
      <c r="D34" s="23"/>
      <c r="F34" s="2" t="s">
        <v>33</v>
      </c>
      <c r="G34" s="1">
        <v>290</v>
      </c>
      <c r="H34" s="4">
        <v>54</v>
      </c>
      <c r="I34" s="7">
        <f>+G34/H34</f>
        <v>5.37037037037037</v>
      </c>
      <c r="J34" s="13">
        <f t="shared" si="3"/>
        <v>92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3.37223767302923</v>
      </c>
      <c r="C36" s="1"/>
      <c r="D36" s="23"/>
      <c r="F36" s="8" t="s">
        <v>13</v>
      </c>
      <c r="G36" s="11">
        <f>+G32/H32</f>
        <v>3.726400858455451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4">
        <v>999</v>
      </c>
      <c r="C38" s="19">
        <v>150</v>
      </c>
      <c r="D38" s="7">
        <f>+B38/C38</f>
        <v>6.66</v>
      </c>
      <c r="F38" s="3" t="s">
        <v>9</v>
      </c>
      <c r="G38" s="4">
        <v>1053</v>
      </c>
      <c r="H38" s="4">
        <v>150</v>
      </c>
      <c r="I38" s="7">
        <f>+G38/H38</f>
        <v>7.02</v>
      </c>
      <c r="J38" s="14">
        <f>+G38-B38</f>
        <v>54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6.66</v>
      </c>
      <c r="C40" s="1"/>
      <c r="D40" s="7"/>
      <c r="F40" s="8" t="s">
        <v>13</v>
      </c>
      <c r="G40" s="11">
        <f>+G38/H38</f>
        <v>7.02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53575</v>
      </c>
      <c r="C42" s="4">
        <v>4152.67</v>
      </c>
      <c r="D42" s="30">
        <f>+B42/C42</f>
        <v>12.901338175198125</v>
      </c>
      <c r="F42" s="5" t="s">
        <v>21</v>
      </c>
      <c r="G42" s="4">
        <f>+G19+G28+G32+G33+G34+G38</f>
        <v>55165</v>
      </c>
      <c r="H42" s="4">
        <f>+H19+H28++H32+H33+H34+H38</f>
        <v>4178.639999999999</v>
      </c>
      <c r="I42" s="7">
        <f>+G42/H42</f>
        <v>13.201663699193999</v>
      </c>
      <c r="J42" s="14">
        <f>+G42-B42</f>
        <v>1590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12.901338175198125</v>
      </c>
      <c r="C44" s="1"/>
      <c r="D44" s="23"/>
      <c r="G44" s="11">
        <f>+G42/H1</f>
        <v>13.201663699193995</v>
      </c>
      <c r="H44" s="1"/>
      <c r="I44" s="1"/>
      <c r="J44" s="7">
        <f>+G44-B44</f>
        <v>0.30032552399586976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6" sqref="I6:I18"/>
    </sheetView>
  </sheetViews>
  <sheetFormatPr defaultColWidth="9.140625" defaultRowHeight="12.75"/>
  <cols>
    <col min="1" max="1" width="26.00390625" style="0" bestFit="1" customWidth="1"/>
    <col min="2" max="2" width="8.8515625" style="0" customWidth="1"/>
    <col min="3" max="3" width="8.00390625" style="0" bestFit="1" customWidth="1"/>
    <col min="4" max="4" width="8.28125" style="0" bestFit="1" customWidth="1"/>
    <col min="6" max="6" width="29.7109375" style="0" bestFit="1" customWidth="1"/>
  </cols>
  <sheetData>
    <row r="1" spans="1:8" ht="12.75">
      <c r="A1" s="2" t="s">
        <v>11</v>
      </c>
      <c r="B1" s="1" t="s">
        <v>29</v>
      </c>
      <c r="C1" s="1">
        <v>4205.26</v>
      </c>
      <c r="D1" s="1"/>
      <c r="F1" t="s">
        <v>11</v>
      </c>
      <c r="G1" t="s">
        <v>29</v>
      </c>
      <c r="H1">
        <v>4099.14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40126</v>
      </c>
      <c r="C3" s="1"/>
      <c r="D3" s="1"/>
      <c r="G3" s="10">
        <v>40491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>
        <v>2894</v>
      </c>
      <c r="C6" s="23">
        <v>148</v>
      </c>
      <c r="D6" s="21">
        <v>19.554054054054053</v>
      </c>
      <c r="F6" s="2" t="s">
        <v>0</v>
      </c>
      <c r="G6" s="1">
        <v>3406</v>
      </c>
      <c r="H6" s="1">
        <v>148</v>
      </c>
      <c r="I6" s="6">
        <f aca="true" t="shared" si="0" ref="I6:I18">+G6/H6</f>
        <v>23.013513513513512</v>
      </c>
      <c r="J6" s="13">
        <f>+G6-B6</f>
        <v>512</v>
      </c>
    </row>
    <row r="7" spans="1:10" ht="12.75">
      <c r="A7" s="20" t="s">
        <v>7</v>
      </c>
      <c r="B7">
        <v>3828</v>
      </c>
      <c r="C7" s="23">
        <v>158</v>
      </c>
      <c r="D7" s="21">
        <v>24.227848101265824</v>
      </c>
      <c r="F7" s="2" t="s">
        <v>7</v>
      </c>
      <c r="G7" s="1">
        <v>3304</v>
      </c>
      <c r="H7" s="1">
        <v>158</v>
      </c>
      <c r="I7" s="6">
        <f t="shared" si="0"/>
        <v>20.911392405063292</v>
      </c>
      <c r="J7" s="13">
        <f aca="true" t="shared" si="1" ref="J7:J19">+G7-B7</f>
        <v>-524</v>
      </c>
    </row>
    <row r="8" spans="1:10" ht="12.75">
      <c r="A8" s="20" t="s">
        <v>1</v>
      </c>
      <c r="B8">
        <v>4124</v>
      </c>
      <c r="C8" s="23">
        <v>148</v>
      </c>
      <c r="D8" s="21">
        <v>27.864864864864863</v>
      </c>
      <c r="F8" s="2" t="s">
        <v>1</v>
      </c>
      <c r="G8" s="1">
        <v>3975</v>
      </c>
      <c r="H8" s="1">
        <v>148</v>
      </c>
      <c r="I8" s="6">
        <f t="shared" si="0"/>
        <v>26.85810810810811</v>
      </c>
      <c r="J8" s="13">
        <f t="shared" si="1"/>
        <v>-149</v>
      </c>
    </row>
    <row r="9" spans="1:10" ht="12.75">
      <c r="A9" s="20" t="s">
        <v>8</v>
      </c>
      <c r="B9">
        <v>3389</v>
      </c>
      <c r="C9" s="23">
        <v>148</v>
      </c>
      <c r="D9" s="21">
        <v>22.89864864864865</v>
      </c>
      <c r="F9" s="2" t="s">
        <v>8</v>
      </c>
      <c r="G9" s="1">
        <v>3456</v>
      </c>
      <c r="H9" s="1">
        <v>148</v>
      </c>
      <c r="I9" s="6">
        <f t="shared" si="0"/>
        <v>23.35135135135135</v>
      </c>
      <c r="J9" s="13">
        <f t="shared" si="1"/>
        <v>67</v>
      </c>
    </row>
    <row r="10" spans="1:10" ht="12.75">
      <c r="A10" s="20" t="s">
        <v>2</v>
      </c>
      <c r="B10">
        <v>2347</v>
      </c>
      <c r="C10" s="23">
        <v>148</v>
      </c>
      <c r="D10" s="21">
        <v>15.858108108108109</v>
      </c>
      <c r="F10" s="2" t="s">
        <v>2</v>
      </c>
      <c r="G10" s="1">
        <v>2358</v>
      </c>
      <c r="H10" s="1">
        <v>148</v>
      </c>
      <c r="I10" s="6">
        <f t="shared" si="0"/>
        <v>15.932432432432432</v>
      </c>
      <c r="J10" s="13">
        <f t="shared" si="1"/>
        <v>11</v>
      </c>
    </row>
    <row r="11" spans="1:10" ht="12.75">
      <c r="A11" s="20" t="s">
        <v>14</v>
      </c>
      <c r="B11">
        <v>4318</v>
      </c>
      <c r="C11" s="23">
        <v>296</v>
      </c>
      <c r="D11" s="21">
        <v>14.587837837837839</v>
      </c>
      <c r="F11" s="2" t="s">
        <v>14</v>
      </c>
      <c r="G11" s="1">
        <v>4962</v>
      </c>
      <c r="H11" s="1">
        <v>296</v>
      </c>
      <c r="I11" s="6">
        <f t="shared" si="0"/>
        <v>16.763513513513512</v>
      </c>
      <c r="J11" s="13">
        <f t="shared" si="1"/>
        <v>644</v>
      </c>
    </row>
    <row r="12" spans="1:10" ht="12.75">
      <c r="A12" s="2" t="s">
        <v>30</v>
      </c>
      <c r="B12" s="31">
        <v>1750</v>
      </c>
      <c r="C12" s="27">
        <v>158</v>
      </c>
      <c r="D12" s="28">
        <v>11.075949367088608</v>
      </c>
      <c r="F12" s="2" t="s">
        <v>30</v>
      </c>
      <c r="G12" s="1">
        <v>1992</v>
      </c>
      <c r="H12" s="1">
        <v>158</v>
      </c>
      <c r="I12" s="6">
        <f t="shared" si="0"/>
        <v>12.60759493670886</v>
      </c>
      <c r="J12" s="13">
        <f t="shared" si="1"/>
        <v>242</v>
      </c>
    </row>
    <row r="13" spans="1:10" ht="12.75">
      <c r="A13" s="20" t="s">
        <v>3</v>
      </c>
      <c r="B13">
        <v>6554</v>
      </c>
      <c r="C13" s="23">
        <v>305</v>
      </c>
      <c r="D13" s="21">
        <v>21.488524590163934</v>
      </c>
      <c r="F13" s="2" t="s">
        <v>3</v>
      </c>
      <c r="G13" s="1">
        <v>6786</v>
      </c>
      <c r="H13" s="1">
        <v>305</v>
      </c>
      <c r="I13" s="6">
        <f t="shared" si="0"/>
        <v>22.249180327868853</v>
      </c>
      <c r="J13" s="13">
        <f t="shared" si="1"/>
        <v>232</v>
      </c>
    </row>
    <row r="14" spans="1:10" ht="12.75">
      <c r="A14" s="20" t="s">
        <v>4</v>
      </c>
      <c r="B14">
        <v>356</v>
      </c>
      <c r="C14" s="23">
        <v>100</v>
      </c>
      <c r="D14" s="21">
        <v>3.56</v>
      </c>
      <c r="F14" s="2" t="s">
        <v>4</v>
      </c>
      <c r="G14" s="1">
        <v>612</v>
      </c>
      <c r="H14" s="1">
        <v>100</v>
      </c>
      <c r="I14" s="6">
        <f t="shared" si="0"/>
        <v>6.12</v>
      </c>
      <c r="J14" s="13">
        <f t="shared" si="1"/>
        <v>256</v>
      </c>
    </row>
    <row r="15" spans="1:10" ht="12.75">
      <c r="A15" s="20" t="s">
        <v>25</v>
      </c>
      <c r="B15">
        <v>4511</v>
      </c>
      <c r="C15" s="23">
        <v>289</v>
      </c>
      <c r="D15" s="21">
        <v>15.608996539792388</v>
      </c>
      <c r="F15" s="2" t="s">
        <v>25</v>
      </c>
      <c r="G15" s="1">
        <v>4620</v>
      </c>
      <c r="H15" s="1">
        <v>375.2</v>
      </c>
      <c r="I15" s="6">
        <f t="shared" si="0"/>
        <v>12.313432835820896</v>
      </c>
      <c r="J15" s="13">
        <f>+G15-B15</f>
        <v>109</v>
      </c>
    </row>
    <row r="16" spans="1:10" ht="12.75">
      <c r="A16" s="20" t="s">
        <v>5</v>
      </c>
      <c r="B16">
        <v>8950</v>
      </c>
      <c r="C16" s="23">
        <v>370</v>
      </c>
      <c r="D16" s="21">
        <v>24.18918918918919</v>
      </c>
      <c r="F16" s="2" t="s">
        <v>5</v>
      </c>
      <c r="G16" s="1">
        <v>9368</v>
      </c>
      <c r="H16" s="1">
        <v>370</v>
      </c>
      <c r="I16" s="6">
        <f t="shared" si="0"/>
        <v>25.318918918918918</v>
      </c>
      <c r="J16" s="13">
        <f t="shared" si="1"/>
        <v>418</v>
      </c>
    </row>
    <row r="17" spans="1:10" ht="12.75">
      <c r="A17" s="20" t="s">
        <v>31</v>
      </c>
      <c r="B17">
        <v>388</v>
      </c>
      <c r="C17" s="23">
        <v>44</v>
      </c>
      <c r="D17" s="21">
        <v>8.818181818181818</v>
      </c>
      <c r="F17" s="2" t="s">
        <v>31</v>
      </c>
      <c r="G17" s="1">
        <v>556</v>
      </c>
      <c r="H17" s="1">
        <v>44</v>
      </c>
      <c r="I17" s="6">
        <f t="shared" si="0"/>
        <v>12.636363636363637</v>
      </c>
      <c r="J17" s="13">
        <f t="shared" si="1"/>
        <v>168</v>
      </c>
    </row>
    <row r="18" spans="1:10" ht="12.75">
      <c r="A18" s="20" t="s">
        <v>26</v>
      </c>
      <c r="B18">
        <v>4690</v>
      </c>
      <c r="C18" s="23">
        <v>270</v>
      </c>
      <c r="D18" s="21">
        <v>17.37037037037037</v>
      </c>
      <c r="F18" s="2" t="s">
        <v>26</v>
      </c>
      <c r="G18" s="1">
        <v>5177</v>
      </c>
      <c r="H18" s="1">
        <v>270</v>
      </c>
      <c r="I18" s="6">
        <f t="shared" si="0"/>
        <v>19.174074074074074</v>
      </c>
      <c r="J18" s="13">
        <f t="shared" si="1"/>
        <v>487</v>
      </c>
    </row>
    <row r="19" spans="1:10" ht="12.75">
      <c r="A19" s="5" t="s">
        <v>20</v>
      </c>
      <c r="B19" s="4">
        <v>48099</v>
      </c>
      <c r="C19" s="4">
        <v>2582</v>
      </c>
      <c r="D19" s="7">
        <v>18.62858249419055</v>
      </c>
      <c r="F19" s="5" t="s">
        <v>20</v>
      </c>
      <c r="G19" s="4">
        <f>SUM(G6:G18)</f>
        <v>50572</v>
      </c>
      <c r="H19" s="4">
        <f>SUM(H6:H18)</f>
        <v>2668.2</v>
      </c>
      <c r="I19" s="7">
        <f>+G19/H19</f>
        <v>18.953601679034556</v>
      </c>
      <c r="J19" s="14">
        <f t="shared" si="1"/>
        <v>2473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18.62858249419055</v>
      </c>
      <c r="C21" s="4"/>
      <c r="D21" s="7"/>
      <c r="F21" s="8" t="s">
        <v>13</v>
      </c>
      <c r="G21" s="11">
        <f>+G19/H19</f>
        <v>18.953601679034556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>
        <v>273</v>
      </c>
      <c r="C23" s="1"/>
      <c r="D23" s="23"/>
      <c r="F23" s="2" t="s">
        <v>19</v>
      </c>
      <c r="G23" s="1">
        <v>292</v>
      </c>
      <c r="H23" s="1"/>
      <c r="I23" s="1"/>
      <c r="J23" s="13">
        <f aca="true" t="shared" si="2" ref="J23:J34">+G23-B23</f>
        <v>19</v>
      </c>
    </row>
    <row r="24" spans="1:10" ht="12.75">
      <c r="A24" s="20" t="s">
        <v>15</v>
      </c>
      <c r="B24">
        <v>540</v>
      </c>
      <c r="C24" s="1"/>
      <c r="D24" s="23"/>
      <c r="F24" s="2" t="s">
        <v>15</v>
      </c>
      <c r="G24" s="1">
        <v>595</v>
      </c>
      <c r="H24" s="1"/>
      <c r="I24" s="1"/>
      <c r="J24" s="13">
        <f t="shared" si="2"/>
        <v>55</v>
      </c>
    </row>
    <row r="25" spans="1:10" ht="12.75">
      <c r="A25" s="20" t="s">
        <v>16</v>
      </c>
      <c r="B25">
        <v>411</v>
      </c>
      <c r="C25" s="1"/>
      <c r="D25" s="23"/>
      <c r="F25" s="2" t="s">
        <v>16</v>
      </c>
      <c r="G25" s="1">
        <v>347</v>
      </c>
      <c r="H25" s="1"/>
      <c r="I25" s="1"/>
      <c r="J25" s="13">
        <f t="shared" si="2"/>
        <v>-64</v>
      </c>
    </row>
    <row r="26" spans="1:10" ht="12.75">
      <c r="A26" s="20" t="s">
        <v>17</v>
      </c>
      <c r="B26">
        <v>200</v>
      </c>
      <c r="C26" s="1"/>
      <c r="D26" s="23"/>
      <c r="F26" s="2" t="s">
        <v>17</v>
      </c>
      <c r="G26" s="1">
        <v>169</v>
      </c>
      <c r="H26" s="1"/>
      <c r="I26" s="1"/>
      <c r="J26" s="13">
        <f t="shared" si="2"/>
        <v>-31</v>
      </c>
    </row>
    <row r="27" spans="1:10" ht="12.75">
      <c r="A27" s="20" t="s">
        <v>18</v>
      </c>
      <c r="B27">
        <v>49</v>
      </c>
      <c r="C27" s="1"/>
      <c r="D27" s="23"/>
      <c r="F27" s="2" t="s">
        <v>18</v>
      </c>
      <c r="G27" s="1">
        <v>26</v>
      </c>
      <c r="H27" s="1"/>
      <c r="I27" s="1"/>
      <c r="J27" s="13">
        <f t="shared" si="2"/>
        <v>-23</v>
      </c>
    </row>
    <row r="28" spans="1:10" ht="12.75">
      <c r="A28" s="5" t="s">
        <v>20</v>
      </c>
      <c r="B28" s="4">
        <v>1473</v>
      </c>
      <c r="C28" s="19">
        <v>113.6</v>
      </c>
      <c r="D28" s="7">
        <v>12.966549295774648</v>
      </c>
      <c r="F28" s="5" t="s">
        <v>20</v>
      </c>
      <c r="G28" s="4">
        <f>SUM(G23:G27)</f>
        <v>1429</v>
      </c>
      <c r="H28" s="4">
        <v>113.6</v>
      </c>
      <c r="I28" s="7">
        <f>+G28/H28</f>
        <v>12.579225352112676</v>
      </c>
      <c r="J28" s="14">
        <f>SUM(J23:J27)</f>
        <v>-44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12.966549295774648</v>
      </c>
      <c r="C30" s="19"/>
      <c r="D30" s="7"/>
      <c r="F30" s="8" t="s">
        <v>13</v>
      </c>
      <c r="G30" s="11">
        <f>+G28/H28</f>
        <v>12.579225352112676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4400</v>
      </c>
      <c r="C32" s="19">
        <v>1314.66</v>
      </c>
      <c r="D32" s="7">
        <v>3.3468729557452113</v>
      </c>
      <c r="F32" s="2" t="s">
        <v>12</v>
      </c>
      <c r="G32" s="4">
        <v>4103</v>
      </c>
      <c r="H32" s="4">
        <v>1113.34</v>
      </c>
      <c r="I32" s="7">
        <f>+G32/H32</f>
        <v>3.68530727360914</v>
      </c>
      <c r="J32" s="14">
        <f t="shared" si="2"/>
        <v>-297</v>
      </c>
    </row>
    <row r="33" spans="1:10" ht="12.75">
      <c r="A33" s="2" t="s">
        <v>6</v>
      </c>
      <c r="B33" s="1">
        <v>0</v>
      </c>
      <c r="C33" s="23">
        <v>0</v>
      </c>
      <c r="D33" s="7"/>
      <c r="F33" s="2" t="s">
        <v>6</v>
      </c>
      <c r="G33" s="1"/>
      <c r="H33" s="4"/>
      <c r="I33" s="7"/>
      <c r="J33" s="13">
        <f t="shared" si="2"/>
        <v>0</v>
      </c>
    </row>
    <row r="34" spans="1:10" ht="12.75">
      <c r="A34" s="2" t="s">
        <v>33</v>
      </c>
      <c r="B34" s="1">
        <v>214</v>
      </c>
      <c r="C34" s="23">
        <v>45</v>
      </c>
      <c r="D34" s="21">
        <v>4.7555555555555555</v>
      </c>
      <c r="F34" s="2" t="s">
        <v>33</v>
      </c>
      <c r="G34" s="1">
        <v>317</v>
      </c>
      <c r="H34" s="4">
        <v>54</v>
      </c>
      <c r="I34" s="7">
        <f>+G34/H34</f>
        <v>5.87037037037037</v>
      </c>
      <c r="J34" s="13">
        <f t="shared" si="2"/>
        <v>103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3.3468729557452113</v>
      </c>
      <c r="C36" s="1"/>
      <c r="D36" s="23"/>
      <c r="F36" s="8" t="s">
        <v>13</v>
      </c>
      <c r="G36" s="11">
        <f>+G32/H32</f>
        <v>3.68530727360914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4">
        <v>1004</v>
      </c>
      <c r="C38" s="19">
        <v>150</v>
      </c>
      <c r="D38" s="7">
        <v>6.693333333333333</v>
      </c>
      <c r="F38" s="3" t="s">
        <v>9</v>
      </c>
      <c r="G38" s="4">
        <v>1093</v>
      </c>
      <c r="H38" s="4">
        <v>150</v>
      </c>
      <c r="I38" s="7">
        <f>+G38/H38</f>
        <v>7.286666666666667</v>
      </c>
      <c r="J38" s="14">
        <f>+G38-B38</f>
        <v>89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6.693333333333333</v>
      </c>
      <c r="C40" s="1"/>
      <c r="D40" s="7"/>
      <c r="F40" s="8" t="s">
        <v>13</v>
      </c>
      <c r="G40" s="11">
        <f>+G38/H38</f>
        <v>7.286666666666667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55190</v>
      </c>
      <c r="C42" s="4">
        <v>4205.26</v>
      </c>
      <c r="D42" s="30">
        <v>13.12403989289604</v>
      </c>
      <c r="F42" s="5" t="s">
        <v>21</v>
      </c>
      <c r="G42" s="4">
        <f>+G19+G28+G32+G33+G34+G38</f>
        <v>57514</v>
      </c>
      <c r="H42" s="4">
        <f>+H19+H28++H32+H33+H34+H38</f>
        <v>4099.139999999999</v>
      </c>
      <c r="I42" s="7">
        <f>+G42/H42</f>
        <v>14.03074791297687</v>
      </c>
      <c r="J42" s="14">
        <f>+G42-B42</f>
        <v>2324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13.12403989289604</v>
      </c>
      <c r="C44" s="1"/>
      <c r="D44" s="23"/>
      <c r="G44" s="11">
        <f>+G42/H1</f>
        <v>14.030747912976867</v>
      </c>
      <c r="H44" s="1"/>
      <c r="I44" s="1"/>
      <c r="J44" s="7">
        <f>+G44-B44</f>
        <v>0.9067080200808277</v>
      </c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:K44"/>
    </sheetView>
  </sheetViews>
  <sheetFormatPr defaultColWidth="9.140625" defaultRowHeight="12.75"/>
  <cols>
    <col min="1" max="1" width="26.00390625" style="0" bestFit="1" customWidth="1"/>
    <col min="2" max="2" width="8.8515625" style="0" customWidth="1"/>
    <col min="3" max="3" width="8.00390625" style="0" bestFit="1" customWidth="1"/>
    <col min="4" max="4" width="8.28125" style="0" bestFit="1" customWidth="1"/>
    <col min="6" max="6" width="29.7109375" style="0" bestFit="1" customWidth="1"/>
  </cols>
  <sheetData>
    <row r="1" spans="1:8" ht="12.75">
      <c r="A1" s="2" t="s">
        <v>11</v>
      </c>
      <c r="B1" s="1" t="s">
        <v>29</v>
      </c>
      <c r="C1" s="1">
        <v>4702.46</v>
      </c>
      <c r="D1" s="1"/>
      <c r="F1" t="s">
        <v>11</v>
      </c>
      <c r="G1" t="s">
        <v>29</v>
      </c>
      <c r="H1">
        <v>4749.08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40156</v>
      </c>
      <c r="C3" s="1"/>
      <c r="D3" s="1"/>
      <c r="G3" s="10">
        <v>40521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>
        <v>3494</v>
      </c>
      <c r="C6" s="23">
        <v>172</v>
      </c>
      <c r="D6" s="21">
        <v>20.313953488372093</v>
      </c>
      <c r="F6" s="2" t="s">
        <v>0</v>
      </c>
      <c r="G6" s="1">
        <v>3339</v>
      </c>
      <c r="H6" s="1">
        <v>174</v>
      </c>
      <c r="I6" s="6">
        <f aca="true" t="shared" si="0" ref="I6:I18">+G6/H6</f>
        <v>19.189655172413794</v>
      </c>
      <c r="J6" s="13">
        <f>+G6-B6</f>
        <v>-155</v>
      </c>
    </row>
    <row r="7" spans="1:10" ht="12.75">
      <c r="A7" s="20" t="s">
        <v>7</v>
      </c>
      <c r="B7">
        <v>4306</v>
      </c>
      <c r="C7" s="23">
        <v>183.5</v>
      </c>
      <c r="D7" s="21">
        <v>23.465940054495913</v>
      </c>
      <c r="F7" s="2" t="s">
        <v>7</v>
      </c>
      <c r="G7" s="1">
        <v>4021</v>
      </c>
      <c r="H7" s="1">
        <v>186</v>
      </c>
      <c r="I7" s="6">
        <f t="shared" si="0"/>
        <v>21.618279569892472</v>
      </c>
      <c r="J7" s="13">
        <f aca="true" t="shared" si="1" ref="J7:J19">+G7-B7</f>
        <v>-285</v>
      </c>
    </row>
    <row r="8" spans="1:10" ht="12.75">
      <c r="A8" s="20" t="s">
        <v>1</v>
      </c>
      <c r="B8">
        <v>4591</v>
      </c>
      <c r="C8" s="23">
        <v>172</v>
      </c>
      <c r="D8" s="21">
        <v>26.691860465116278</v>
      </c>
      <c r="F8" s="2" t="s">
        <v>1</v>
      </c>
      <c r="G8" s="1">
        <v>4537</v>
      </c>
      <c r="H8" s="1">
        <v>174</v>
      </c>
      <c r="I8" s="6">
        <f t="shared" si="0"/>
        <v>26.07471264367816</v>
      </c>
      <c r="J8" s="13">
        <f t="shared" si="1"/>
        <v>-54</v>
      </c>
    </row>
    <row r="9" spans="1:10" ht="12.75">
      <c r="A9" s="20" t="s">
        <v>8</v>
      </c>
      <c r="B9">
        <v>3605</v>
      </c>
      <c r="C9" s="23">
        <v>172</v>
      </c>
      <c r="D9" s="21">
        <v>20.959302325581394</v>
      </c>
      <c r="F9" s="2" t="s">
        <v>8</v>
      </c>
      <c r="G9" s="1">
        <v>3841</v>
      </c>
      <c r="H9" s="1">
        <v>174</v>
      </c>
      <c r="I9" s="6">
        <f t="shared" si="0"/>
        <v>22.07471264367816</v>
      </c>
      <c r="J9" s="13">
        <f t="shared" si="1"/>
        <v>236</v>
      </c>
    </row>
    <row r="10" spans="1:10" ht="12.75">
      <c r="A10" s="20" t="s">
        <v>2</v>
      </c>
      <c r="B10">
        <v>2344</v>
      </c>
      <c r="C10" s="23">
        <v>172</v>
      </c>
      <c r="D10" s="21">
        <v>13.627906976744185</v>
      </c>
      <c r="F10" s="2" t="s">
        <v>2</v>
      </c>
      <c r="G10" s="1">
        <v>2939</v>
      </c>
      <c r="H10" s="1">
        <v>174</v>
      </c>
      <c r="I10" s="6">
        <f t="shared" si="0"/>
        <v>16.89080459770115</v>
      </c>
      <c r="J10" s="13">
        <f t="shared" si="1"/>
        <v>595</v>
      </c>
    </row>
    <row r="11" spans="1:10" ht="12.75">
      <c r="A11" s="20" t="s">
        <v>14</v>
      </c>
      <c r="B11">
        <v>4771</v>
      </c>
      <c r="C11" s="23">
        <v>344</v>
      </c>
      <c r="D11" s="21">
        <v>13.869186046511627</v>
      </c>
      <c r="F11" s="2" t="s">
        <v>14</v>
      </c>
      <c r="G11" s="1">
        <v>5447</v>
      </c>
      <c r="H11" s="1">
        <v>348</v>
      </c>
      <c r="I11" s="6">
        <f t="shared" si="0"/>
        <v>15.652298850574713</v>
      </c>
      <c r="J11" s="13">
        <f t="shared" si="1"/>
        <v>676</v>
      </c>
    </row>
    <row r="12" spans="1:10" ht="12.75">
      <c r="A12" s="2" t="s">
        <v>30</v>
      </c>
      <c r="B12" s="32">
        <v>2110</v>
      </c>
      <c r="C12" s="33">
        <v>183.5</v>
      </c>
      <c r="D12" s="28">
        <v>11.498637602179837</v>
      </c>
      <c r="F12" s="2" t="s">
        <v>30</v>
      </c>
      <c r="G12" s="1">
        <v>2439</v>
      </c>
      <c r="H12" s="1">
        <v>186</v>
      </c>
      <c r="I12" s="6">
        <f t="shared" si="0"/>
        <v>13.112903225806452</v>
      </c>
      <c r="J12" s="13">
        <f t="shared" si="1"/>
        <v>329</v>
      </c>
    </row>
    <row r="13" spans="1:10" ht="12.75">
      <c r="A13" s="20" t="s">
        <v>3</v>
      </c>
      <c r="B13">
        <v>7774</v>
      </c>
      <c r="C13" s="23">
        <v>354.75</v>
      </c>
      <c r="D13" s="21">
        <v>21.914023960535587</v>
      </c>
      <c r="F13" s="2" t="s">
        <v>3</v>
      </c>
      <c r="G13" s="1">
        <v>7952</v>
      </c>
      <c r="H13" s="1">
        <v>358</v>
      </c>
      <c r="I13" s="6">
        <f t="shared" si="0"/>
        <v>22.212290502793294</v>
      </c>
      <c r="J13" s="13">
        <f t="shared" si="1"/>
        <v>178</v>
      </c>
    </row>
    <row r="14" spans="1:10" ht="12.75">
      <c r="A14" s="20" t="s">
        <v>4</v>
      </c>
      <c r="B14">
        <v>362</v>
      </c>
      <c r="C14" s="23">
        <v>115</v>
      </c>
      <c r="D14" s="21">
        <v>3.1478260869565218</v>
      </c>
      <c r="F14" s="2" t="s">
        <v>4</v>
      </c>
      <c r="G14" s="1">
        <v>616</v>
      </c>
      <c r="H14" s="1">
        <v>120</v>
      </c>
      <c r="I14" s="6">
        <f t="shared" si="0"/>
        <v>5.133333333333334</v>
      </c>
      <c r="J14" s="13">
        <f t="shared" si="1"/>
        <v>254</v>
      </c>
    </row>
    <row r="15" spans="1:10" ht="12.75">
      <c r="A15" s="20" t="s">
        <v>25</v>
      </c>
      <c r="B15">
        <v>3767</v>
      </c>
      <c r="C15" s="23">
        <v>335.75</v>
      </c>
      <c r="D15" s="21">
        <v>11.219657483246463</v>
      </c>
      <c r="F15" s="2" t="s">
        <v>25</v>
      </c>
      <c r="G15" s="1">
        <v>3633</v>
      </c>
      <c r="H15" s="1">
        <v>443.44</v>
      </c>
      <c r="I15" s="6">
        <f t="shared" si="0"/>
        <v>8.192765650369836</v>
      </c>
      <c r="J15" s="13">
        <f>+G15-B15</f>
        <v>-134</v>
      </c>
    </row>
    <row r="16" spans="1:10" ht="12.75">
      <c r="A16" s="20" t="s">
        <v>5</v>
      </c>
      <c r="B16">
        <v>10110</v>
      </c>
      <c r="C16" s="23">
        <v>433.5</v>
      </c>
      <c r="D16" s="21">
        <v>23.32179930795848</v>
      </c>
      <c r="F16" s="2" t="s">
        <v>5</v>
      </c>
      <c r="G16" s="1">
        <v>10835</v>
      </c>
      <c r="H16" s="1">
        <v>436</v>
      </c>
      <c r="I16" s="6">
        <f t="shared" si="0"/>
        <v>24.85091743119266</v>
      </c>
      <c r="J16" s="13">
        <f t="shared" si="1"/>
        <v>725</v>
      </c>
    </row>
    <row r="17" spans="1:10" ht="12.75">
      <c r="A17" s="20" t="s">
        <v>31</v>
      </c>
      <c r="B17">
        <v>472</v>
      </c>
      <c r="C17" s="23">
        <v>52</v>
      </c>
      <c r="D17" s="21">
        <v>9.076923076923077</v>
      </c>
      <c r="F17" s="2" t="s">
        <v>31</v>
      </c>
      <c r="G17" s="1">
        <v>547</v>
      </c>
      <c r="H17" s="1">
        <v>52</v>
      </c>
      <c r="I17" s="6">
        <f t="shared" si="0"/>
        <v>10.51923076923077</v>
      </c>
      <c r="J17" s="13">
        <f t="shared" si="1"/>
        <v>75</v>
      </c>
    </row>
    <row r="18" spans="1:10" ht="12.75">
      <c r="A18" s="20" t="s">
        <v>26</v>
      </c>
      <c r="B18">
        <v>5633</v>
      </c>
      <c r="C18" s="23">
        <v>316.5</v>
      </c>
      <c r="D18" s="21">
        <v>17.79778830963665</v>
      </c>
      <c r="F18" s="2" t="s">
        <v>26</v>
      </c>
      <c r="G18" s="1">
        <v>6208</v>
      </c>
      <c r="H18" s="1">
        <v>317.5</v>
      </c>
      <c r="I18" s="6">
        <f t="shared" si="0"/>
        <v>19.552755905511813</v>
      </c>
      <c r="J18" s="13">
        <f t="shared" si="1"/>
        <v>575</v>
      </c>
    </row>
    <row r="19" spans="1:10" ht="12.75">
      <c r="A19" s="5" t="s">
        <v>20</v>
      </c>
      <c r="B19" s="4">
        <v>53339</v>
      </c>
      <c r="C19" s="4">
        <v>3006.5</v>
      </c>
      <c r="D19" s="7">
        <v>17.741227340761682</v>
      </c>
      <c r="F19" s="5" t="s">
        <v>20</v>
      </c>
      <c r="G19" s="4">
        <f>SUM(G6:G18)</f>
        <v>56354</v>
      </c>
      <c r="H19" s="4">
        <f>SUM(H6:H18)</f>
        <v>3142.94</v>
      </c>
      <c r="I19" s="7">
        <f>+G19/H19</f>
        <v>17.930345472710265</v>
      </c>
      <c r="J19" s="14">
        <f t="shared" si="1"/>
        <v>3015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17.741227340761682</v>
      </c>
      <c r="C21" s="4"/>
      <c r="D21" s="7"/>
      <c r="F21" s="8" t="s">
        <v>13</v>
      </c>
      <c r="G21" s="11">
        <f>+G19/H19</f>
        <v>17.930345472710265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>
        <v>344</v>
      </c>
      <c r="C23" s="1"/>
      <c r="D23" s="23"/>
      <c r="F23" s="2" t="s">
        <v>19</v>
      </c>
      <c r="G23" s="1">
        <v>313</v>
      </c>
      <c r="H23" s="1"/>
      <c r="I23" s="1"/>
      <c r="J23" s="13">
        <f aca="true" t="shared" si="2" ref="J23:J34">+G23-B23</f>
        <v>-31</v>
      </c>
    </row>
    <row r="24" spans="1:10" ht="12.75">
      <c r="A24" s="20" t="s">
        <v>15</v>
      </c>
      <c r="B24">
        <v>610</v>
      </c>
      <c r="C24" s="1"/>
      <c r="D24" s="23"/>
      <c r="F24" s="2" t="s">
        <v>15</v>
      </c>
      <c r="G24" s="1">
        <v>641</v>
      </c>
      <c r="H24" s="1"/>
      <c r="I24" s="1"/>
      <c r="J24" s="13">
        <f t="shared" si="2"/>
        <v>31</v>
      </c>
    </row>
    <row r="25" spans="1:10" ht="12.75">
      <c r="A25" s="20" t="s">
        <v>16</v>
      </c>
      <c r="B25">
        <v>440</v>
      </c>
      <c r="C25" s="1"/>
      <c r="D25" s="23"/>
      <c r="F25" s="2" t="s">
        <v>16</v>
      </c>
      <c r="G25" s="1">
        <v>314</v>
      </c>
      <c r="H25" s="1"/>
      <c r="I25" s="1"/>
      <c r="J25" s="13">
        <f t="shared" si="2"/>
        <v>-126</v>
      </c>
    </row>
    <row r="26" spans="1:10" ht="12.75">
      <c r="A26" s="20" t="s">
        <v>17</v>
      </c>
      <c r="B26">
        <v>192</v>
      </c>
      <c r="C26" s="1"/>
      <c r="D26" s="23"/>
      <c r="F26" s="2" t="s">
        <v>17</v>
      </c>
      <c r="G26" s="1">
        <v>158</v>
      </c>
      <c r="H26" s="1"/>
      <c r="I26" s="1"/>
      <c r="J26" s="13">
        <f t="shared" si="2"/>
        <v>-34</v>
      </c>
    </row>
    <row r="27" spans="1:10" ht="12.75">
      <c r="A27" s="20" t="s">
        <v>18</v>
      </c>
      <c r="B27">
        <v>40</v>
      </c>
      <c r="C27" s="1"/>
      <c r="D27" s="23"/>
      <c r="F27" s="2" t="s">
        <v>18</v>
      </c>
      <c r="G27" s="1">
        <v>14</v>
      </c>
      <c r="H27" s="1"/>
      <c r="I27" s="1"/>
      <c r="J27" s="13">
        <f t="shared" si="2"/>
        <v>-26</v>
      </c>
    </row>
    <row r="28" spans="1:10" ht="12.75">
      <c r="A28" s="5" t="s">
        <v>20</v>
      </c>
      <c r="B28" s="4">
        <v>1626</v>
      </c>
      <c r="C28" s="19">
        <v>130.64</v>
      </c>
      <c r="D28" s="7">
        <v>12.446417636252297</v>
      </c>
      <c r="F28" s="5" t="s">
        <v>20</v>
      </c>
      <c r="G28" s="4">
        <f>SUM(G23:G27)</f>
        <v>1440</v>
      </c>
      <c r="H28" s="4">
        <v>136.32</v>
      </c>
      <c r="I28" s="7">
        <f>+G28/H28</f>
        <v>10.563380281690142</v>
      </c>
      <c r="J28" s="14">
        <f>SUM(J23:J27)</f>
        <v>-186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12.446417636252297</v>
      </c>
      <c r="C30" s="19"/>
      <c r="D30" s="7"/>
      <c r="F30" s="8" t="s">
        <v>13</v>
      </c>
      <c r="G30" s="11">
        <f>+G28/H28</f>
        <v>10.563380281690142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4404</v>
      </c>
      <c r="C32" s="19">
        <v>1341.07</v>
      </c>
      <c r="D32" s="7">
        <v>3.283944909661688</v>
      </c>
      <c r="F32" s="2" t="s">
        <v>12</v>
      </c>
      <c r="G32" s="4">
        <v>5287</v>
      </c>
      <c r="H32" s="4">
        <v>1226.82</v>
      </c>
      <c r="I32" s="7"/>
      <c r="J32" s="14">
        <f t="shared" si="2"/>
        <v>883</v>
      </c>
    </row>
    <row r="33" spans="1:10" ht="12.75">
      <c r="A33" s="2" t="s">
        <v>6</v>
      </c>
      <c r="B33" s="1">
        <v>0</v>
      </c>
      <c r="C33" s="23">
        <v>0</v>
      </c>
      <c r="D33" s="7"/>
      <c r="F33" s="2" t="s">
        <v>6</v>
      </c>
      <c r="G33" s="1">
        <v>0</v>
      </c>
      <c r="H33" s="4">
        <v>0</v>
      </c>
      <c r="I33" s="7"/>
      <c r="J33" s="13">
        <f t="shared" si="2"/>
        <v>0</v>
      </c>
    </row>
    <row r="34" spans="1:10" ht="12.75">
      <c r="A34" s="2" t="s">
        <v>33</v>
      </c>
      <c r="B34" s="1">
        <v>290</v>
      </c>
      <c r="C34" s="23">
        <v>51.75</v>
      </c>
      <c r="D34" s="23">
        <v>5.603864734299517</v>
      </c>
      <c r="F34" s="2" t="s">
        <v>33</v>
      </c>
      <c r="G34" s="1">
        <v>381</v>
      </c>
      <c r="H34" s="4">
        <v>63</v>
      </c>
      <c r="I34" s="7">
        <f>+G34/H34</f>
        <v>6.0476190476190474</v>
      </c>
      <c r="J34" s="13">
        <f t="shared" si="2"/>
        <v>91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3.283944909661688</v>
      </c>
      <c r="C36" s="1"/>
      <c r="D36" s="23"/>
      <c r="F36" s="8" t="s">
        <v>13</v>
      </c>
      <c r="G36" s="11">
        <f>+G32/H32</f>
        <v>4.309515658368791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4">
        <v>1189</v>
      </c>
      <c r="C38" s="19">
        <v>172.5</v>
      </c>
      <c r="D38" s="7">
        <v>6.892753623188406</v>
      </c>
      <c r="F38" s="3" t="s">
        <v>9</v>
      </c>
      <c r="G38" s="4">
        <v>1153</v>
      </c>
      <c r="H38" s="4">
        <v>180</v>
      </c>
      <c r="I38" s="7">
        <f>+G38/H38</f>
        <v>6.405555555555556</v>
      </c>
      <c r="J38" s="14">
        <f>+G38-B38</f>
        <v>-36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6.892753623188406</v>
      </c>
      <c r="C40" s="1"/>
      <c r="D40" s="7"/>
      <c r="F40" s="8" t="s">
        <v>13</v>
      </c>
      <c r="G40" s="11">
        <f>+G38/H38</f>
        <v>6.405555555555556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60848</v>
      </c>
      <c r="C42" s="4">
        <v>4702.46</v>
      </c>
      <c r="D42" s="30">
        <v>12.939610331613666</v>
      </c>
      <c r="F42" s="5" t="s">
        <v>21</v>
      </c>
      <c r="G42" s="4">
        <f>+G19+G28+G32+G33+G34+G38</f>
        <v>64615</v>
      </c>
      <c r="H42" s="4">
        <f>+H19+H28++H32+H33+H34+H38</f>
        <v>4749.08</v>
      </c>
      <c r="I42" s="7">
        <f>+G42/H42</f>
        <v>13.605793122036268</v>
      </c>
      <c r="J42" s="14">
        <f>+G42-B42</f>
        <v>3767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12.939610331613666</v>
      </c>
      <c r="C44" s="1"/>
      <c r="D44" s="23"/>
      <c r="G44" s="11">
        <f>+G42/H1</f>
        <v>13.605793122036268</v>
      </c>
      <c r="H44" s="1"/>
      <c r="I44" s="1"/>
      <c r="J44" s="7">
        <f>+G44-B44</f>
        <v>0.6661827904226012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26.00390625" style="0" bestFit="1" customWidth="1"/>
    <col min="6" max="6" width="29.7109375" style="0" bestFit="1" customWidth="1"/>
  </cols>
  <sheetData>
    <row r="1" spans="1:8" ht="12.75">
      <c r="A1" s="2" t="s">
        <v>11</v>
      </c>
      <c r="B1" s="1" t="s">
        <v>29</v>
      </c>
      <c r="C1" s="1">
        <v>4127.31</v>
      </c>
      <c r="D1" s="1"/>
      <c r="F1" t="s">
        <v>11</v>
      </c>
      <c r="G1" t="s">
        <v>29</v>
      </c>
      <c r="H1">
        <v>4086.59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39853</v>
      </c>
      <c r="C3" s="1"/>
      <c r="D3" s="1"/>
      <c r="G3" s="10">
        <v>40218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32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 s="6">
        <v>3647</v>
      </c>
      <c r="C6" s="6">
        <v>148</v>
      </c>
      <c r="D6" s="21">
        <f>+B6/C6</f>
        <v>24.64189189189189</v>
      </c>
      <c r="F6" s="2" t="s">
        <v>0</v>
      </c>
      <c r="G6" s="1">
        <v>3124</v>
      </c>
      <c r="H6" s="1">
        <v>148</v>
      </c>
      <c r="I6" s="6">
        <f aca="true" t="shared" si="0" ref="I6:I19">+G6/H6</f>
        <v>21.10810810810811</v>
      </c>
      <c r="J6" s="13">
        <f>+G6-B6</f>
        <v>-523</v>
      </c>
    </row>
    <row r="7" spans="1:10" ht="12.75">
      <c r="A7" s="20" t="s">
        <v>7</v>
      </c>
      <c r="B7" s="6">
        <v>4277</v>
      </c>
      <c r="C7" s="6">
        <v>148</v>
      </c>
      <c r="D7" s="21">
        <f aca="true" t="shared" si="1" ref="D7:D18">+B7/C7</f>
        <v>28.89864864864865</v>
      </c>
      <c r="F7" s="2" t="s">
        <v>7</v>
      </c>
      <c r="G7" s="1">
        <v>3814</v>
      </c>
      <c r="H7" s="1">
        <v>158</v>
      </c>
      <c r="I7" s="6">
        <f t="shared" si="0"/>
        <v>24.139240506329113</v>
      </c>
      <c r="J7" s="13">
        <f aca="true" t="shared" si="2" ref="J7:J19">+G7-B7</f>
        <v>-463</v>
      </c>
    </row>
    <row r="8" spans="1:10" ht="12.75">
      <c r="A8" s="20" t="s">
        <v>1</v>
      </c>
      <c r="B8" s="6">
        <v>4091</v>
      </c>
      <c r="C8" s="6">
        <v>148</v>
      </c>
      <c r="D8" s="21">
        <f t="shared" si="1"/>
        <v>27.64189189189189</v>
      </c>
      <c r="F8" s="2" t="s">
        <v>1</v>
      </c>
      <c r="G8" s="1">
        <v>4285</v>
      </c>
      <c r="H8" s="1">
        <v>148</v>
      </c>
      <c r="I8" s="6">
        <f t="shared" si="0"/>
        <v>28.9527027027027</v>
      </c>
      <c r="J8" s="13">
        <f t="shared" si="2"/>
        <v>194</v>
      </c>
    </row>
    <row r="9" spans="1:10" ht="12.75">
      <c r="A9" s="20" t="s">
        <v>8</v>
      </c>
      <c r="B9" s="6">
        <v>3544</v>
      </c>
      <c r="C9" s="6">
        <v>148</v>
      </c>
      <c r="D9" s="21">
        <f t="shared" si="1"/>
        <v>23.945945945945947</v>
      </c>
      <c r="F9" s="2" t="s">
        <v>8</v>
      </c>
      <c r="G9" s="1">
        <v>3105</v>
      </c>
      <c r="H9" s="1">
        <v>148</v>
      </c>
      <c r="I9" s="6">
        <f t="shared" si="0"/>
        <v>20.97972972972973</v>
      </c>
      <c r="J9" s="13">
        <f t="shared" si="2"/>
        <v>-439</v>
      </c>
    </row>
    <row r="10" spans="1:10" ht="12.75">
      <c r="A10" s="20" t="s">
        <v>2</v>
      </c>
      <c r="B10" s="6">
        <v>2588</v>
      </c>
      <c r="C10" s="6">
        <v>148</v>
      </c>
      <c r="D10" s="21">
        <f t="shared" si="1"/>
        <v>17.486486486486488</v>
      </c>
      <c r="F10" s="2" t="s">
        <v>2</v>
      </c>
      <c r="G10" s="1">
        <v>2469</v>
      </c>
      <c r="H10" s="1">
        <v>148</v>
      </c>
      <c r="I10" s="6">
        <f t="shared" si="0"/>
        <v>16.68243243243243</v>
      </c>
      <c r="J10" s="13">
        <f t="shared" si="2"/>
        <v>-119</v>
      </c>
    </row>
    <row r="11" spans="1:10" ht="12.75">
      <c r="A11" s="20" t="s">
        <v>14</v>
      </c>
      <c r="B11" s="6">
        <v>4461</v>
      </c>
      <c r="C11" s="6">
        <v>296</v>
      </c>
      <c r="D11" s="21">
        <f t="shared" si="1"/>
        <v>15.070945945945946</v>
      </c>
      <c r="F11" s="2" t="s">
        <v>14</v>
      </c>
      <c r="G11" s="1">
        <v>4767</v>
      </c>
      <c r="H11" s="1">
        <v>296</v>
      </c>
      <c r="I11" s="6">
        <f t="shared" si="0"/>
        <v>16.10472972972973</v>
      </c>
      <c r="J11" s="13">
        <f t="shared" si="2"/>
        <v>306</v>
      </c>
    </row>
    <row r="12" spans="1:10" ht="12.75">
      <c r="A12" s="20" t="s">
        <v>30</v>
      </c>
      <c r="B12" s="26">
        <v>1257</v>
      </c>
      <c r="C12" s="27">
        <v>148</v>
      </c>
      <c r="D12" s="28"/>
      <c r="F12" s="2" t="s">
        <v>30</v>
      </c>
      <c r="G12" s="1">
        <v>1977</v>
      </c>
      <c r="H12" s="1">
        <v>158</v>
      </c>
      <c r="I12" s="6">
        <f t="shared" si="0"/>
        <v>12.512658227848101</v>
      </c>
      <c r="J12" s="13">
        <f t="shared" si="2"/>
        <v>720</v>
      </c>
    </row>
    <row r="13" spans="1:10" ht="12.75">
      <c r="A13" s="20" t="s">
        <v>3</v>
      </c>
      <c r="B13" s="6">
        <v>6609</v>
      </c>
      <c r="C13" s="1">
        <v>305</v>
      </c>
      <c r="D13" s="21">
        <f t="shared" si="1"/>
        <v>21.668852459016392</v>
      </c>
      <c r="F13" s="2" t="s">
        <v>3</v>
      </c>
      <c r="G13" s="1">
        <v>6109</v>
      </c>
      <c r="H13" s="1">
        <v>305</v>
      </c>
      <c r="I13" s="6">
        <f t="shared" si="0"/>
        <v>20.029508196721313</v>
      </c>
      <c r="J13" s="13">
        <f t="shared" si="2"/>
        <v>-500</v>
      </c>
    </row>
    <row r="14" spans="1:10" ht="12.75">
      <c r="A14" s="20" t="s">
        <v>4</v>
      </c>
      <c r="B14" s="6">
        <v>400</v>
      </c>
      <c r="C14" s="1">
        <v>100</v>
      </c>
      <c r="D14" s="21">
        <f t="shared" si="1"/>
        <v>4</v>
      </c>
      <c r="F14" s="2" t="s">
        <v>4</v>
      </c>
      <c r="G14" s="1">
        <v>324</v>
      </c>
      <c r="H14" s="1">
        <v>100</v>
      </c>
      <c r="I14" s="6">
        <f t="shared" si="0"/>
        <v>3.24</v>
      </c>
      <c r="J14" s="13">
        <f t="shared" si="2"/>
        <v>-76</v>
      </c>
    </row>
    <row r="15" spans="1:10" ht="12.75">
      <c r="A15" s="20" t="s">
        <v>25</v>
      </c>
      <c r="B15" s="6">
        <v>3692</v>
      </c>
      <c r="C15" s="1">
        <v>289</v>
      </c>
      <c r="D15" s="21">
        <f t="shared" si="1"/>
        <v>12.77508650519031</v>
      </c>
      <c r="F15" s="2" t="s">
        <v>25</v>
      </c>
      <c r="G15" s="1">
        <v>5265</v>
      </c>
      <c r="H15" s="1">
        <v>289</v>
      </c>
      <c r="I15" s="6">
        <f t="shared" si="0"/>
        <v>18.217993079584776</v>
      </c>
      <c r="J15" s="13">
        <f>+G15-B15</f>
        <v>1573</v>
      </c>
    </row>
    <row r="16" spans="1:10" ht="12.75">
      <c r="A16" s="20" t="s">
        <v>5</v>
      </c>
      <c r="B16" s="6">
        <v>9029</v>
      </c>
      <c r="C16" s="1">
        <v>370</v>
      </c>
      <c r="D16" s="21">
        <f t="shared" si="1"/>
        <v>24.4027027027027</v>
      </c>
      <c r="F16" s="2" t="s">
        <v>5</v>
      </c>
      <c r="G16" s="1">
        <v>7971</v>
      </c>
      <c r="H16" s="1">
        <v>370</v>
      </c>
      <c r="I16" s="6">
        <f t="shared" si="0"/>
        <v>21.543243243243243</v>
      </c>
      <c r="J16" s="13">
        <f t="shared" si="2"/>
        <v>-1058</v>
      </c>
    </row>
    <row r="17" spans="1:10" ht="12.75">
      <c r="A17" s="20" t="s">
        <v>31</v>
      </c>
      <c r="B17" s="6">
        <v>442</v>
      </c>
      <c r="C17" s="1">
        <v>44</v>
      </c>
      <c r="D17" s="21">
        <f t="shared" si="1"/>
        <v>10.045454545454545</v>
      </c>
      <c r="F17" s="2" t="s">
        <v>31</v>
      </c>
      <c r="G17" s="1">
        <v>454</v>
      </c>
      <c r="H17" s="1">
        <v>44</v>
      </c>
      <c r="I17" s="6">
        <f t="shared" si="0"/>
        <v>10.318181818181818</v>
      </c>
      <c r="J17" s="13">
        <f t="shared" si="2"/>
        <v>12</v>
      </c>
    </row>
    <row r="18" spans="1:10" ht="12.75">
      <c r="A18" s="20" t="s">
        <v>26</v>
      </c>
      <c r="B18" s="6">
        <v>5380</v>
      </c>
      <c r="C18" s="1">
        <v>270</v>
      </c>
      <c r="D18" s="21">
        <f t="shared" si="1"/>
        <v>19.925925925925927</v>
      </c>
      <c r="F18" s="2" t="s">
        <v>26</v>
      </c>
      <c r="G18" s="1">
        <v>4627</v>
      </c>
      <c r="H18" s="1">
        <v>270</v>
      </c>
      <c r="I18" s="6">
        <f t="shared" si="0"/>
        <v>17.137037037037036</v>
      </c>
      <c r="J18" s="13">
        <f t="shared" si="2"/>
        <v>-753</v>
      </c>
    </row>
    <row r="19" spans="1:10" ht="12.75">
      <c r="A19" s="5" t="s">
        <v>20</v>
      </c>
      <c r="B19" s="4">
        <v>49417</v>
      </c>
      <c r="C19" s="4">
        <v>2562</v>
      </c>
      <c r="D19" s="7">
        <f>+B19/C19</f>
        <v>19.288446526151443</v>
      </c>
      <c r="F19" s="5" t="s">
        <v>20</v>
      </c>
      <c r="G19" s="4">
        <f>SUM(G6:G18)</f>
        <v>48291</v>
      </c>
      <c r="H19" s="4">
        <f>SUM(H6:H18)</f>
        <v>2582</v>
      </c>
      <c r="I19" s="7">
        <f t="shared" si="0"/>
        <v>18.702943454686288</v>
      </c>
      <c r="J19" s="14">
        <f t="shared" si="2"/>
        <v>-1126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19.288446526151443</v>
      </c>
      <c r="C21" s="4"/>
      <c r="D21" s="7"/>
      <c r="F21" s="8" t="s">
        <v>13</v>
      </c>
      <c r="G21" s="11">
        <f>+G19/H19</f>
        <v>18.702943454686288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 s="6">
        <v>368</v>
      </c>
      <c r="C23" s="1"/>
      <c r="D23" s="23"/>
      <c r="F23" s="2" t="s">
        <v>19</v>
      </c>
      <c r="G23" s="1">
        <v>328</v>
      </c>
      <c r="H23" s="1"/>
      <c r="I23" s="1"/>
      <c r="J23" s="13">
        <f aca="true" t="shared" si="3" ref="J23:J32">+G23-B23</f>
        <v>-40</v>
      </c>
    </row>
    <row r="24" spans="1:10" ht="12.75">
      <c r="A24" s="20" t="s">
        <v>15</v>
      </c>
      <c r="B24" s="6">
        <v>805</v>
      </c>
      <c r="C24" s="1"/>
      <c r="D24" s="23"/>
      <c r="F24" s="2" t="s">
        <v>15</v>
      </c>
      <c r="G24" s="1">
        <v>739</v>
      </c>
      <c r="H24" s="1"/>
      <c r="I24" s="1"/>
      <c r="J24" s="13">
        <f t="shared" si="3"/>
        <v>-66</v>
      </c>
    </row>
    <row r="25" spans="1:10" ht="12.75">
      <c r="A25" s="20" t="s">
        <v>16</v>
      </c>
      <c r="B25" s="6">
        <v>440</v>
      </c>
      <c r="C25" s="1"/>
      <c r="D25" s="23"/>
      <c r="F25" s="2" t="s">
        <v>16</v>
      </c>
      <c r="G25" s="1">
        <v>373</v>
      </c>
      <c r="H25" s="1"/>
      <c r="I25" s="1"/>
      <c r="J25" s="13">
        <f t="shared" si="3"/>
        <v>-67</v>
      </c>
    </row>
    <row r="26" spans="1:10" ht="12.75">
      <c r="A26" s="20" t="s">
        <v>17</v>
      </c>
      <c r="B26" s="6">
        <v>165</v>
      </c>
      <c r="C26" s="1"/>
      <c r="D26" s="23"/>
      <c r="F26" s="2" t="s">
        <v>17</v>
      </c>
      <c r="G26" s="1">
        <v>188</v>
      </c>
      <c r="H26" s="1"/>
      <c r="I26" s="1"/>
      <c r="J26" s="13">
        <f t="shared" si="3"/>
        <v>23</v>
      </c>
    </row>
    <row r="27" spans="1:10" ht="12.75">
      <c r="A27" s="20" t="s">
        <v>18</v>
      </c>
      <c r="B27" s="6">
        <v>66</v>
      </c>
      <c r="C27" s="1"/>
      <c r="D27" s="23"/>
      <c r="F27" s="2" t="s">
        <v>18</v>
      </c>
      <c r="G27" s="1">
        <v>16</v>
      </c>
      <c r="H27" s="1"/>
      <c r="I27" s="1"/>
      <c r="J27" s="13">
        <f t="shared" si="3"/>
        <v>-50</v>
      </c>
    </row>
    <row r="28" spans="1:10" ht="12.75">
      <c r="A28" s="5" t="s">
        <v>20</v>
      </c>
      <c r="B28" s="4">
        <v>1844</v>
      </c>
      <c r="C28" s="19">
        <v>113.6</v>
      </c>
      <c r="D28" s="7">
        <f>+B28/C28</f>
        <v>16.232394366197184</v>
      </c>
      <c r="F28" s="5" t="s">
        <v>20</v>
      </c>
      <c r="G28" s="4">
        <f>SUM(G23:G27)</f>
        <v>1644</v>
      </c>
      <c r="H28" s="4">
        <v>113.6</v>
      </c>
      <c r="I28" s="7">
        <f>+G28/H28</f>
        <v>14.471830985915494</v>
      </c>
      <c r="J28" s="14">
        <f>SUM(J23:J27)</f>
        <v>-200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16.232394366197184</v>
      </c>
      <c r="C30" s="19"/>
      <c r="D30" s="7"/>
      <c r="F30" s="8" t="s">
        <v>13</v>
      </c>
      <c r="G30" s="11">
        <f>+G28/H28</f>
        <v>14.471830985915494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7">
        <v>4152</v>
      </c>
      <c r="C32" s="1">
        <v>1301.71</v>
      </c>
      <c r="D32" s="7">
        <f>+B32/C32</f>
        <v>3.1896505366018544</v>
      </c>
      <c r="F32" s="2" t="s">
        <v>12</v>
      </c>
      <c r="G32" s="4">
        <v>4052</v>
      </c>
      <c r="H32" s="4">
        <v>1195.99</v>
      </c>
      <c r="I32" s="7">
        <f>+G32/H32</f>
        <v>3.3879881938812195</v>
      </c>
      <c r="J32" s="14">
        <f t="shared" si="3"/>
        <v>-100</v>
      </c>
    </row>
    <row r="33" spans="1:10" ht="12.75">
      <c r="A33" s="2" t="s">
        <v>6</v>
      </c>
      <c r="B33" s="7">
        <v>0</v>
      </c>
      <c r="C33" s="1"/>
      <c r="D33" s="23"/>
      <c r="F33" s="2" t="s">
        <v>6</v>
      </c>
      <c r="G33" s="1">
        <v>0</v>
      </c>
      <c r="H33" s="1"/>
      <c r="I33" s="7"/>
      <c r="J33" s="13"/>
    </row>
    <row r="34" spans="1:10" ht="12.75">
      <c r="A34" s="2"/>
      <c r="B34" s="7"/>
      <c r="C34" s="1"/>
      <c r="D34" s="23"/>
      <c r="F34" s="2" t="s">
        <v>33</v>
      </c>
      <c r="G34" s="4">
        <v>222</v>
      </c>
      <c r="H34" s="4">
        <v>45</v>
      </c>
      <c r="I34" s="7">
        <f>+G34/H34</f>
        <v>4.933333333333334</v>
      </c>
      <c r="J34" s="7">
        <f>+H34/I34</f>
        <v>9.121621621621621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3.1896505366018544</v>
      </c>
      <c r="C36" s="1"/>
      <c r="D36" s="23"/>
      <c r="F36" s="8" t="s">
        <v>13</v>
      </c>
      <c r="G36" s="11">
        <f>+G32/H32</f>
        <v>3.3879881938812195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7">
        <v>1077</v>
      </c>
      <c r="C38" s="1">
        <v>150</v>
      </c>
      <c r="D38" s="7">
        <f>+B38/C38</f>
        <v>7.18</v>
      </c>
      <c r="F38" s="3" t="s">
        <v>9</v>
      </c>
      <c r="G38" s="4">
        <v>986</v>
      </c>
      <c r="H38" s="4">
        <v>150</v>
      </c>
      <c r="I38" s="7">
        <f>+G38/H38</f>
        <v>6.573333333333333</v>
      </c>
      <c r="J38" s="14">
        <f>+G38-B38</f>
        <v>-91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7.18</v>
      </c>
      <c r="C40" s="1"/>
      <c r="D40" s="7"/>
      <c r="F40" s="8" t="s">
        <v>13</v>
      </c>
      <c r="G40" s="11">
        <f>+G38/H38</f>
        <v>6.573333333333333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38" t="s">
        <v>21</v>
      </c>
      <c r="B42" s="36">
        <v>56490</v>
      </c>
      <c r="C42" s="35">
        <v>4127.31</v>
      </c>
      <c r="D42" s="39">
        <f>+B42/C42</f>
        <v>13.686880801296727</v>
      </c>
      <c r="F42" s="34" t="s">
        <v>21</v>
      </c>
      <c r="G42" s="35">
        <f>+G19+G28++G32+G33+G34+G38</f>
        <v>55195</v>
      </c>
      <c r="H42" s="35">
        <f>+H19+H28++H32+H33+H34+H38</f>
        <v>4086.59</v>
      </c>
      <c r="I42" s="36">
        <f>+G42/H42</f>
        <v>13.506370837299558</v>
      </c>
      <c r="J42" s="37">
        <f>+G42-B42</f>
        <v>-1295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29">
        <v>13.686880801296727</v>
      </c>
      <c r="C44" s="1"/>
      <c r="D44" s="23"/>
      <c r="G44" s="11">
        <f>+G42/H1</f>
        <v>13.506370837299558</v>
      </c>
      <c r="H44" s="1"/>
      <c r="I44" s="1"/>
      <c r="J44" s="7">
        <f>+G44-B44</f>
        <v>-0.180509963997169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</cols>
  <sheetData>
    <row r="1" spans="1:8" ht="12.75">
      <c r="A1" s="2" t="s">
        <v>11</v>
      </c>
      <c r="B1" s="1" t="s">
        <v>29</v>
      </c>
      <c r="C1" s="1">
        <v>5277.63</v>
      </c>
      <c r="D1" s="1"/>
      <c r="F1" t="s">
        <v>11</v>
      </c>
      <c r="G1" t="s">
        <v>29</v>
      </c>
      <c r="H1">
        <v>5027.14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39881</v>
      </c>
      <c r="C3" s="1"/>
      <c r="D3" s="1"/>
      <c r="G3" s="10">
        <v>40246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 s="1">
        <v>4784</v>
      </c>
      <c r="C6" s="23">
        <v>185</v>
      </c>
      <c r="D6" s="21">
        <f>+B6/C6</f>
        <v>25.85945945945946</v>
      </c>
      <c r="F6" s="2" t="s">
        <v>0</v>
      </c>
      <c r="G6" s="1">
        <v>3999</v>
      </c>
      <c r="H6" s="1">
        <v>185</v>
      </c>
      <c r="I6" s="6">
        <f aca="true" t="shared" si="0" ref="I6:I19">+G6/H6</f>
        <v>21.616216216216216</v>
      </c>
      <c r="J6" s="13">
        <f>+G6-B6</f>
        <v>-785</v>
      </c>
    </row>
    <row r="7" spans="1:10" ht="12.75">
      <c r="A7" s="20" t="s">
        <v>7</v>
      </c>
      <c r="B7" s="1">
        <v>5393</v>
      </c>
      <c r="C7" s="23">
        <v>185</v>
      </c>
      <c r="D7" s="21">
        <f aca="true" t="shared" si="1" ref="D7:D18">+B7/C7</f>
        <v>29.15135135135135</v>
      </c>
      <c r="F7" s="2" t="s">
        <v>7</v>
      </c>
      <c r="G7" s="1">
        <v>4871</v>
      </c>
      <c r="H7" s="1">
        <v>197.5</v>
      </c>
      <c r="I7" s="6">
        <f t="shared" si="0"/>
        <v>24.663291139240506</v>
      </c>
      <c r="J7" s="13">
        <f aca="true" t="shared" si="2" ref="J7:J19">+G7-B7</f>
        <v>-522</v>
      </c>
    </row>
    <row r="8" spans="1:10" ht="12.75">
      <c r="A8" s="20" t="s">
        <v>1</v>
      </c>
      <c r="B8" s="1">
        <v>5392</v>
      </c>
      <c r="C8" s="23">
        <v>185</v>
      </c>
      <c r="D8" s="21">
        <f t="shared" si="1"/>
        <v>29.145945945945947</v>
      </c>
      <c r="F8" s="2" t="s">
        <v>1</v>
      </c>
      <c r="G8" s="1">
        <v>4978</v>
      </c>
      <c r="H8" s="1">
        <v>185</v>
      </c>
      <c r="I8" s="6">
        <f t="shared" si="0"/>
        <v>26.90810810810811</v>
      </c>
      <c r="J8" s="13">
        <f t="shared" si="2"/>
        <v>-414</v>
      </c>
    </row>
    <row r="9" spans="1:10" ht="12.75">
      <c r="A9" s="20" t="s">
        <v>8</v>
      </c>
      <c r="B9" s="1">
        <v>5253</v>
      </c>
      <c r="C9" s="23">
        <v>185</v>
      </c>
      <c r="D9" s="21">
        <f t="shared" si="1"/>
        <v>28.394594594594594</v>
      </c>
      <c r="F9" s="2" t="s">
        <v>8</v>
      </c>
      <c r="G9" s="1">
        <v>4074</v>
      </c>
      <c r="H9" s="1">
        <v>185</v>
      </c>
      <c r="I9" s="6">
        <f t="shared" si="0"/>
        <v>22.021621621621623</v>
      </c>
      <c r="J9" s="13">
        <f t="shared" si="2"/>
        <v>-1179</v>
      </c>
    </row>
    <row r="10" spans="1:10" ht="12.75">
      <c r="A10" s="20" t="s">
        <v>2</v>
      </c>
      <c r="B10" s="1">
        <v>3362</v>
      </c>
      <c r="C10" s="23">
        <v>185</v>
      </c>
      <c r="D10" s="21">
        <f t="shared" si="1"/>
        <v>18.17297297297297</v>
      </c>
      <c r="F10" s="2" t="s">
        <v>2</v>
      </c>
      <c r="G10" s="1">
        <v>2961</v>
      </c>
      <c r="H10" s="1">
        <v>185</v>
      </c>
      <c r="I10" s="6">
        <f t="shared" si="0"/>
        <v>16.005405405405405</v>
      </c>
      <c r="J10" s="13">
        <f t="shared" si="2"/>
        <v>-401</v>
      </c>
    </row>
    <row r="11" spans="1:10" ht="12.75">
      <c r="A11" s="20" t="s">
        <v>14</v>
      </c>
      <c r="B11" s="1">
        <v>5967</v>
      </c>
      <c r="C11" s="23">
        <v>370</v>
      </c>
      <c r="D11" s="21">
        <f t="shared" si="1"/>
        <v>16.127027027027026</v>
      </c>
      <c r="F11" s="2" t="s">
        <v>14</v>
      </c>
      <c r="G11" s="1">
        <v>6076</v>
      </c>
      <c r="H11" s="1">
        <v>370</v>
      </c>
      <c r="I11" s="6">
        <f t="shared" si="0"/>
        <v>16.42162162162162</v>
      </c>
      <c r="J11" s="13">
        <f t="shared" si="2"/>
        <v>109</v>
      </c>
    </row>
    <row r="12" spans="1:10" ht="12.75">
      <c r="A12" s="20" t="s">
        <v>30</v>
      </c>
      <c r="B12" s="26">
        <v>1876</v>
      </c>
      <c r="C12" s="27">
        <v>185</v>
      </c>
      <c r="D12" s="21">
        <f t="shared" si="1"/>
        <v>10.14054054054054</v>
      </c>
      <c r="F12" s="2" t="s">
        <v>30</v>
      </c>
      <c r="G12" s="1">
        <v>2433</v>
      </c>
      <c r="H12" s="1">
        <v>197.5</v>
      </c>
      <c r="I12" s="6">
        <f t="shared" si="0"/>
        <v>12.318987341772152</v>
      </c>
      <c r="J12" s="13">
        <f t="shared" si="2"/>
        <v>557</v>
      </c>
    </row>
    <row r="13" spans="1:10" ht="12.75">
      <c r="A13" s="20" t="s">
        <v>3</v>
      </c>
      <c r="B13" s="1">
        <v>8216</v>
      </c>
      <c r="C13" s="23">
        <v>381.25</v>
      </c>
      <c r="D13" s="21">
        <f t="shared" si="1"/>
        <v>21.55016393442623</v>
      </c>
      <c r="F13" s="2" t="s">
        <v>3</v>
      </c>
      <c r="G13" s="1">
        <v>7698</v>
      </c>
      <c r="H13" s="1">
        <v>381.25</v>
      </c>
      <c r="I13" s="6">
        <f t="shared" si="0"/>
        <v>20.191475409836066</v>
      </c>
      <c r="J13" s="13">
        <f t="shared" si="2"/>
        <v>-518</v>
      </c>
    </row>
    <row r="14" spans="1:10" ht="12.75">
      <c r="A14" s="20" t="s">
        <v>4</v>
      </c>
      <c r="B14" s="1">
        <v>444</v>
      </c>
      <c r="C14" s="23">
        <v>125</v>
      </c>
      <c r="D14" s="21">
        <f t="shared" si="1"/>
        <v>3.552</v>
      </c>
      <c r="F14" s="2" t="s">
        <v>4</v>
      </c>
      <c r="G14" s="1">
        <v>417</v>
      </c>
      <c r="H14" s="1">
        <v>125</v>
      </c>
      <c r="I14" s="6">
        <f t="shared" si="0"/>
        <v>3.336</v>
      </c>
      <c r="J14" s="13">
        <f t="shared" si="2"/>
        <v>-27</v>
      </c>
    </row>
    <row r="15" spans="1:10" ht="12.75">
      <c r="A15" s="20" t="s">
        <v>25</v>
      </c>
      <c r="B15" s="1">
        <v>5160</v>
      </c>
      <c r="C15" s="23">
        <v>361.25</v>
      </c>
      <c r="D15" s="21">
        <f t="shared" si="1"/>
        <v>14.283737024221454</v>
      </c>
      <c r="F15" s="2" t="s">
        <v>25</v>
      </c>
      <c r="G15" s="1">
        <v>5479</v>
      </c>
      <c r="H15" s="1">
        <v>361.25</v>
      </c>
      <c r="I15" s="6">
        <f t="shared" si="0"/>
        <v>15.166782006920416</v>
      </c>
      <c r="J15" s="13">
        <f>+G15-B15</f>
        <v>319</v>
      </c>
    </row>
    <row r="16" spans="1:10" ht="12.75">
      <c r="A16" s="20" t="s">
        <v>5</v>
      </c>
      <c r="B16" s="1">
        <v>11085</v>
      </c>
      <c r="C16" s="23">
        <v>462.5</v>
      </c>
      <c r="D16" s="21">
        <f t="shared" si="1"/>
        <v>23.967567567567567</v>
      </c>
      <c r="F16" s="2" t="s">
        <v>5</v>
      </c>
      <c r="G16" s="1">
        <v>10028</v>
      </c>
      <c r="H16" s="1">
        <v>462.5</v>
      </c>
      <c r="I16" s="6">
        <f t="shared" si="0"/>
        <v>21.68216216216216</v>
      </c>
      <c r="J16" s="13">
        <f t="shared" si="2"/>
        <v>-1057</v>
      </c>
    </row>
    <row r="17" spans="1:10" ht="12.75">
      <c r="A17" s="20" t="s">
        <v>31</v>
      </c>
      <c r="B17" s="1">
        <v>584</v>
      </c>
      <c r="C17" s="23">
        <v>55</v>
      </c>
      <c r="D17" s="21">
        <f t="shared" si="1"/>
        <v>10.618181818181819</v>
      </c>
      <c r="F17" s="2" t="s">
        <v>31</v>
      </c>
      <c r="G17" s="1">
        <v>554</v>
      </c>
      <c r="H17" s="1">
        <v>55</v>
      </c>
      <c r="I17" s="6">
        <f t="shared" si="0"/>
        <v>10.072727272727272</v>
      </c>
      <c r="J17" s="13">
        <f t="shared" si="2"/>
        <v>-30</v>
      </c>
    </row>
    <row r="18" spans="1:10" ht="12.75">
      <c r="A18" s="20" t="s">
        <v>26</v>
      </c>
      <c r="B18" s="1">
        <v>6066</v>
      </c>
      <c r="C18" s="23">
        <v>337.5</v>
      </c>
      <c r="D18" s="21">
        <f t="shared" si="1"/>
        <v>17.973333333333333</v>
      </c>
      <c r="F18" s="2" t="s">
        <v>26</v>
      </c>
      <c r="G18" s="1">
        <v>5798</v>
      </c>
      <c r="H18" s="1">
        <v>337.5</v>
      </c>
      <c r="I18" s="6">
        <f t="shared" si="0"/>
        <v>17.179259259259258</v>
      </c>
      <c r="J18" s="13">
        <f t="shared" si="2"/>
        <v>-268</v>
      </c>
    </row>
    <row r="19" spans="1:10" ht="12.75">
      <c r="A19" s="5" t="s">
        <v>20</v>
      </c>
      <c r="B19" s="4">
        <v>63582</v>
      </c>
      <c r="C19" s="4">
        <v>3202.5</v>
      </c>
      <c r="D19" s="7">
        <f>+B19/C19</f>
        <v>19.853864168618266</v>
      </c>
      <c r="F19" s="5" t="s">
        <v>20</v>
      </c>
      <c r="G19" s="4">
        <f>SUM(G6:G18)</f>
        <v>59366</v>
      </c>
      <c r="H19" s="4">
        <f>SUM(H6:H18)</f>
        <v>3227.5</v>
      </c>
      <c r="I19" s="7">
        <f t="shared" si="0"/>
        <v>18.39380325329202</v>
      </c>
      <c r="J19" s="14">
        <f t="shared" si="2"/>
        <v>-4216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19.853864168618266</v>
      </c>
      <c r="C21" s="4"/>
      <c r="D21" s="7"/>
      <c r="F21" s="8" t="s">
        <v>13</v>
      </c>
      <c r="G21" s="11">
        <f>+G19/H19</f>
        <v>18.39380325329202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 s="1">
        <v>411</v>
      </c>
      <c r="C23" s="1"/>
      <c r="D23" s="23"/>
      <c r="F23" s="2" t="s">
        <v>19</v>
      </c>
      <c r="G23" s="1">
        <v>346</v>
      </c>
      <c r="H23" s="1"/>
      <c r="I23" s="1"/>
      <c r="J23" s="13">
        <f aca="true" t="shared" si="3" ref="J23:J34">+G23-B23</f>
        <v>-65</v>
      </c>
    </row>
    <row r="24" spans="1:10" ht="12.75">
      <c r="A24" s="20" t="s">
        <v>15</v>
      </c>
      <c r="B24" s="1">
        <v>906</v>
      </c>
      <c r="C24" s="1"/>
      <c r="D24" s="23"/>
      <c r="F24" s="2" t="s">
        <v>15</v>
      </c>
      <c r="G24" s="1">
        <v>845</v>
      </c>
      <c r="H24" s="1"/>
      <c r="I24" s="1"/>
      <c r="J24" s="13">
        <f t="shared" si="3"/>
        <v>-61</v>
      </c>
    </row>
    <row r="25" spans="1:10" ht="12.75">
      <c r="A25" s="20" t="s">
        <v>16</v>
      </c>
      <c r="B25" s="1">
        <v>559</v>
      </c>
      <c r="C25" s="1"/>
      <c r="D25" s="23"/>
      <c r="F25" s="2" t="s">
        <v>16</v>
      </c>
      <c r="G25" s="1">
        <v>523</v>
      </c>
      <c r="H25" s="1"/>
      <c r="I25" s="1"/>
      <c r="J25" s="13">
        <f t="shared" si="3"/>
        <v>-36</v>
      </c>
    </row>
    <row r="26" spans="1:10" ht="12.75">
      <c r="A26" s="20" t="s">
        <v>17</v>
      </c>
      <c r="B26" s="1">
        <v>257</v>
      </c>
      <c r="C26" s="1"/>
      <c r="D26" s="23"/>
      <c r="F26" s="2" t="s">
        <v>17</v>
      </c>
      <c r="G26" s="1">
        <v>199</v>
      </c>
      <c r="H26" s="1"/>
      <c r="I26" s="1"/>
      <c r="J26" s="13">
        <f t="shared" si="3"/>
        <v>-58</v>
      </c>
    </row>
    <row r="27" spans="1:10" ht="12.75">
      <c r="A27" s="20" t="s">
        <v>18</v>
      </c>
      <c r="B27" s="1">
        <v>89</v>
      </c>
      <c r="C27" s="1"/>
      <c r="D27" s="23"/>
      <c r="F27" s="2" t="s">
        <v>18</v>
      </c>
      <c r="G27" s="1">
        <v>40</v>
      </c>
      <c r="H27" s="1"/>
      <c r="I27" s="1"/>
      <c r="J27" s="13">
        <f t="shared" si="3"/>
        <v>-49</v>
      </c>
    </row>
    <row r="28" spans="1:10" ht="12.75">
      <c r="A28" s="5" t="s">
        <v>20</v>
      </c>
      <c r="B28" s="4">
        <v>2222</v>
      </c>
      <c r="C28" s="19">
        <v>142</v>
      </c>
      <c r="D28" s="7">
        <f>+B28/C28</f>
        <v>15.647887323943662</v>
      </c>
      <c r="F28" s="5" t="s">
        <v>20</v>
      </c>
      <c r="G28" s="4">
        <f>SUM(G23:G27)</f>
        <v>1953</v>
      </c>
      <c r="H28" s="4">
        <v>142</v>
      </c>
      <c r="I28" s="7">
        <f>+G28/H28</f>
        <v>13.753521126760564</v>
      </c>
      <c r="J28" s="14">
        <f>SUM(J23:J27)</f>
        <v>-269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15.647887323943662</v>
      </c>
      <c r="C30" s="19"/>
      <c r="D30" s="7"/>
      <c r="F30" s="8" t="s">
        <v>13</v>
      </c>
      <c r="G30" s="11">
        <f>+G28/H28</f>
        <v>13.753521126760564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5631</v>
      </c>
      <c r="C32" s="23">
        <v>1745.63</v>
      </c>
      <c r="D32" s="7">
        <f>+B32/C32</f>
        <v>3.225769492962426</v>
      </c>
      <c r="F32" s="2" t="s">
        <v>12</v>
      </c>
      <c r="G32" s="4">
        <v>4911</v>
      </c>
      <c r="H32" s="4">
        <v>1413.89</v>
      </c>
      <c r="I32" s="7">
        <f>+G32/H32</f>
        <v>3.4733960916337194</v>
      </c>
      <c r="J32" s="14">
        <f t="shared" si="3"/>
        <v>-720</v>
      </c>
    </row>
    <row r="33" spans="1:10" ht="12.75">
      <c r="A33" s="2" t="s">
        <v>6</v>
      </c>
      <c r="B33" s="1">
        <v>0</v>
      </c>
      <c r="C33" s="23"/>
      <c r="D33" s="23"/>
      <c r="F33" s="2" t="s">
        <v>6</v>
      </c>
      <c r="G33" s="1">
        <v>0</v>
      </c>
      <c r="H33" s="1"/>
      <c r="I33" s="7"/>
      <c r="J33" s="13">
        <f t="shared" si="3"/>
        <v>0</v>
      </c>
    </row>
    <row r="34" spans="1:10" ht="12.75">
      <c r="A34" s="2"/>
      <c r="B34" s="1"/>
      <c r="C34" s="23"/>
      <c r="D34" s="23"/>
      <c r="F34" s="2" t="s">
        <v>33</v>
      </c>
      <c r="G34" s="1">
        <v>162</v>
      </c>
      <c r="H34" s="1">
        <v>56.25</v>
      </c>
      <c r="I34" s="7">
        <f>+G34/H34</f>
        <v>2.88</v>
      </c>
      <c r="J34" s="13">
        <f t="shared" si="3"/>
        <v>162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3.225769492962426</v>
      </c>
      <c r="C36" s="1"/>
      <c r="D36" s="23"/>
      <c r="F36" s="8" t="s">
        <v>13</v>
      </c>
      <c r="G36" s="11">
        <f>+G32/H32</f>
        <v>3.4733960916337194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1">
        <v>1419</v>
      </c>
      <c r="C38" s="19">
        <v>187.5</v>
      </c>
      <c r="D38" s="7">
        <f>+B38/C38</f>
        <v>7.568</v>
      </c>
      <c r="F38" s="3" t="s">
        <v>9</v>
      </c>
      <c r="G38" s="4">
        <v>1290</v>
      </c>
      <c r="H38" s="4">
        <v>187.5</v>
      </c>
      <c r="I38" s="7">
        <f>+G38/H38</f>
        <v>6.88</v>
      </c>
      <c r="J38" s="14">
        <f>+G38-B38</f>
        <v>-129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7.568</v>
      </c>
      <c r="C40" s="1"/>
      <c r="D40" s="7"/>
      <c r="F40" s="8" t="s">
        <v>13</v>
      </c>
      <c r="G40" s="11">
        <f>+G38/H38</f>
        <v>6.88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72854</v>
      </c>
      <c r="C42" s="4">
        <v>5277.63</v>
      </c>
      <c r="D42" s="30">
        <f>+B42/C42</f>
        <v>13.804302309938363</v>
      </c>
      <c r="F42" s="5" t="s">
        <v>21</v>
      </c>
      <c r="G42" s="4">
        <f>+G19+G28+G32+G33+G34+G38</f>
        <v>67682</v>
      </c>
      <c r="H42" s="4">
        <f>+H19+H28++H32+H33+H34+H38</f>
        <v>5027.14</v>
      </c>
      <c r="I42" s="7">
        <f>+G42/H42</f>
        <v>13.463321093106616</v>
      </c>
      <c r="J42" s="14">
        <f>+G42-B42</f>
        <v>-5172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29">
        <v>13.804302309938363</v>
      </c>
      <c r="C44" s="1"/>
      <c r="D44" s="23"/>
      <c r="G44" s="11">
        <f>+G42/H1</f>
        <v>13.463321093106616</v>
      </c>
      <c r="H44" s="1"/>
      <c r="I44" s="1"/>
      <c r="J44" s="7">
        <f>+G44-B44</f>
        <v>-0.34098121683174654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4096.76</v>
      </c>
      <c r="D1" s="1"/>
      <c r="F1" t="s">
        <v>11</v>
      </c>
      <c r="G1" t="s">
        <v>29</v>
      </c>
      <c r="H1">
        <v>4096.76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39912</v>
      </c>
      <c r="C3" s="1"/>
      <c r="D3" s="1"/>
      <c r="G3" s="10">
        <v>40277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>
        <v>3445</v>
      </c>
      <c r="C6" s="23">
        <v>148</v>
      </c>
      <c r="D6" s="21">
        <f>+B6/C6</f>
        <v>23.277027027027028</v>
      </c>
      <c r="F6" s="2" t="s">
        <v>0</v>
      </c>
      <c r="G6" s="1">
        <v>3017</v>
      </c>
      <c r="H6" s="1">
        <v>148</v>
      </c>
      <c r="I6" s="6">
        <f aca="true" t="shared" si="0" ref="I6:I19">+G6/H6</f>
        <v>20.385135135135137</v>
      </c>
      <c r="J6" s="13">
        <f>+G6-B6</f>
        <v>-428</v>
      </c>
    </row>
    <row r="7" spans="1:10" ht="12.75">
      <c r="A7" s="20" t="s">
        <v>7</v>
      </c>
      <c r="B7">
        <v>4204</v>
      </c>
      <c r="C7" s="23">
        <v>148</v>
      </c>
      <c r="D7" s="21">
        <f aca="true" t="shared" si="1" ref="D7:D18">+B7/C7</f>
        <v>28.405405405405407</v>
      </c>
      <c r="F7" s="2" t="s">
        <v>7</v>
      </c>
      <c r="G7" s="1">
        <v>3668</v>
      </c>
      <c r="H7" s="1">
        <v>158</v>
      </c>
      <c r="I7" s="6">
        <f t="shared" si="0"/>
        <v>23.21518987341772</v>
      </c>
      <c r="J7" s="13">
        <f aca="true" t="shared" si="2" ref="J7:J19">+G7-B7</f>
        <v>-536</v>
      </c>
    </row>
    <row r="8" spans="1:10" ht="12.75">
      <c r="A8" s="20" t="s">
        <v>1</v>
      </c>
      <c r="B8">
        <v>4098</v>
      </c>
      <c r="C8" s="23">
        <v>148</v>
      </c>
      <c r="D8" s="21">
        <f t="shared" si="1"/>
        <v>27.68918918918919</v>
      </c>
      <c r="F8" s="2" t="s">
        <v>1</v>
      </c>
      <c r="G8" s="1">
        <v>3900</v>
      </c>
      <c r="H8" s="1">
        <v>148</v>
      </c>
      <c r="I8" s="6">
        <f t="shared" si="0"/>
        <v>26.35135135135135</v>
      </c>
      <c r="J8" s="13">
        <f t="shared" si="2"/>
        <v>-198</v>
      </c>
    </row>
    <row r="9" spans="1:10" ht="12.75">
      <c r="A9" s="20" t="s">
        <v>8</v>
      </c>
      <c r="B9">
        <v>3767</v>
      </c>
      <c r="C9" s="23">
        <v>148</v>
      </c>
      <c r="D9" s="21">
        <f t="shared" si="1"/>
        <v>25.4527027027027</v>
      </c>
      <c r="F9" s="2" t="s">
        <v>8</v>
      </c>
      <c r="G9" s="1">
        <v>3063</v>
      </c>
      <c r="H9" s="1">
        <v>148</v>
      </c>
      <c r="I9" s="6">
        <f t="shared" si="0"/>
        <v>20.695945945945947</v>
      </c>
      <c r="J9" s="13">
        <f t="shared" si="2"/>
        <v>-704</v>
      </c>
    </row>
    <row r="10" spans="1:10" ht="12.75">
      <c r="A10" s="20" t="s">
        <v>2</v>
      </c>
      <c r="B10">
        <v>2540</v>
      </c>
      <c r="C10" s="23">
        <v>148</v>
      </c>
      <c r="D10" s="21">
        <f t="shared" si="1"/>
        <v>17.16216216216216</v>
      </c>
      <c r="F10" s="2" t="s">
        <v>2</v>
      </c>
      <c r="G10" s="1">
        <v>2346</v>
      </c>
      <c r="H10" s="1">
        <v>148</v>
      </c>
      <c r="I10" s="6">
        <f t="shared" si="0"/>
        <v>15.85135135135135</v>
      </c>
      <c r="J10" s="13">
        <f t="shared" si="2"/>
        <v>-194</v>
      </c>
    </row>
    <row r="11" spans="1:10" ht="12.75">
      <c r="A11" s="20" t="s">
        <v>14</v>
      </c>
      <c r="B11">
        <v>4699</v>
      </c>
      <c r="C11" s="23">
        <v>296</v>
      </c>
      <c r="D11" s="21">
        <f t="shared" si="1"/>
        <v>15.875</v>
      </c>
      <c r="F11" s="2" t="s">
        <v>14</v>
      </c>
      <c r="G11" s="1">
        <v>5071</v>
      </c>
      <c r="H11" s="1">
        <v>296</v>
      </c>
      <c r="I11" s="6">
        <f t="shared" si="0"/>
        <v>17.131756756756758</v>
      </c>
      <c r="J11" s="13">
        <f t="shared" si="2"/>
        <v>372</v>
      </c>
    </row>
    <row r="12" spans="1:10" ht="12.75">
      <c r="A12" s="20" t="s">
        <v>30</v>
      </c>
      <c r="B12" s="40">
        <v>1557</v>
      </c>
      <c r="C12" s="27">
        <v>148</v>
      </c>
      <c r="D12" s="28"/>
      <c r="F12" s="2" t="s">
        <v>30</v>
      </c>
      <c r="G12" s="1">
        <v>2081</v>
      </c>
      <c r="H12" s="1">
        <v>158</v>
      </c>
      <c r="I12" s="6">
        <f t="shared" si="0"/>
        <v>13.170886075949367</v>
      </c>
      <c r="J12" s="13">
        <f t="shared" si="2"/>
        <v>524</v>
      </c>
    </row>
    <row r="13" spans="1:10" ht="12.75">
      <c r="A13" s="20" t="s">
        <v>3</v>
      </c>
      <c r="B13">
        <v>6336</v>
      </c>
      <c r="C13" s="23">
        <v>305</v>
      </c>
      <c r="D13" s="21">
        <f t="shared" si="1"/>
        <v>20.77377049180328</v>
      </c>
      <c r="F13" s="2" t="s">
        <v>3</v>
      </c>
      <c r="G13" s="1">
        <v>6217</v>
      </c>
      <c r="H13" s="1">
        <v>305</v>
      </c>
      <c r="I13" s="6">
        <f t="shared" si="0"/>
        <v>20.38360655737705</v>
      </c>
      <c r="J13" s="13">
        <f t="shared" si="2"/>
        <v>-119</v>
      </c>
    </row>
    <row r="14" spans="1:10" ht="12.75">
      <c r="A14" s="20" t="s">
        <v>4</v>
      </c>
      <c r="B14">
        <v>410</v>
      </c>
      <c r="C14" s="23">
        <v>100</v>
      </c>
      <c r="D14" s="21">
        <f t="shared" si="1"/>
        <v>4.1</v>
      </c>
      <c r="F14" s="2" t="s">
        <v>4</v>
      </c>
      <c r="G14" s="1">
        <v>328</v>
      </c>
      <c r="H14" s="1">
        <v>100</v>
      </c>
      <c r="I14" s="6">
        <f t="shared" si="0"/>
        <v>3.28</v>
      </c>
      <c r="J14" s="13">
        <f t="shared" si="2"/>
        <v>-82</v>
      </c>
    </row>
    <row r="15" spans="1:10" ht="12.75">
      <c r="A15" s="20" t="s">
        <v>25</v>
      </c>
      <c r="B15">
        <v>3442</v>
      </c>
      <c r="C15" s="23">
        <v>289</v>
      </c>
      <c r="D15" s="21">
        <f t="shared" si="1"/>
        <v>11.910034602076125</v>
      </c>
      <c r="F15" s="2" t="s">
        <v>25</v>
      </c>
      <c r="G15" s="1">
        <v>4302</v>
      </c>
      <c r="H15" s="1">
        <v>289</v>
      </c>
      <c r="I15" s="6">
        <f t="shared" si="0"/>
        <v>14.885813148788927</v>
      </c>
      <c r="J15" s="13">
        <f>+G15-B15</f>
        <v>860</v>
      </c>
    </row>
    <row r="16" spans="1:10" ht="12.75">
      <c r="A16" s="20" t="s">
        <v>5</v>
      </c>
      <c r="B16">
        <v>8690</v>
      </c>
      <c r="C16" s="23">
        <v>370</v>
      </c>
      <c r="D16" s="21">
        <f t="shared" si="1"/>
        <v>23.486486486486488</v>
      </c>
      <c r="F16" s="2" t="s">
        <v>5</v>
      </c>
      <c r="G16" s="1">
        <v>7934</v>
      </c>
      <c r="H16" s="1">
        <v>370</v>
      </c>
      <c r="I16" s="6">
        <f t="shared" si="0"/>
        <v>21.443243243243245</v>
      </c>
      <c r="J16" s="13">
        <f t="shared" si="2"/>
        <v>-756</v>
      </c>
    </row>
    <row r="17" spans="1:10" ht="12.75">
      <c r="A17" s="20" t="s">
        <v>31</v>
      </c>
      <c r="B17">
        <v>375</v>
      </c>
      <c r="C17" s="23">
        <v>44</v>
      </c>
      <c r="D17" s="21">
        <f t="shared" si="1"/>
        <v>8.522727272727273</v>
      </c>
      <c r="F17" s="2" t="s">
        <v>31</v>
      </c>
      <c r="G17" s="1">
        <v>400</v>
      </c>
      <c r="H17" s="1">
        <v>44</v>
      </c>
      <c r="I17" s="6">
        <f t="shared" si="0"/>
        <v>9.090909090909092</v>
      </c>
      <c r="J17" s="13">
        <f t="shared" si="2"/>
        <v>25</v>
      </c>
    </row>
    <row r="18" spans="1:10" ht="12.75">
      <c r="A18" s="20" t="s">
        <v>26</v>
      </c>
      <c r="B18">
        <v>4884</v>
      </c>
      <c r="C18" s="23">
        <v>270</v>
      </c>
      <c r="D18" s="21">
        <f t="shared" si="1"/>
        <v>18.08888888888889</v>
      </c>
      <c r="F18" s="2" t="s">
        <v>26</v>
      </c>
      <c r="G18" s="1">
        <v>4767</v>
      </c>
      <c r="H18" s="1">
        <v>270</v>
      </c>
      <c r="I18" s="6">
        <f t="shared" si="0"/>
        <v>17.655555555555555</v>
      </c>
      <c r="J18" s="13">
        <f t="shared" si="2"/>
        <v>-117</v>
      </c>
    </row>
    <row r="19" spans="1:10" ht="12.75">
      <c r="A19" s="5" t="s">
        <v>20</v>
      </c>
      <c r="B19" s="4">
        <v>48447</v>
      </c>
      <c r="C19" s="4">
        <v>2562</v>
      </c>
      <c r="D19" s="7">
        <f>+B19/C19</f>
        <v>18.90983606557377</v>
      </c>
      <c r="F19" s="5" t="s">
        <v>20</v>
      </c>
      <c r="G19" s="4">
        <f>SUM(G6:G18)</f>
        <v>47094</v>
      </c>
      <c r="H19" s="4">
        <f>SUM(H6:H18)</f>
        <v>2582</v>
      </c>
      <c r="I19" s="7">
        <f t="shared" si="0"/>
        <v>18.239349341595663</v>
      </c>
      <c r="J19" s="14">
        <f t="shared" si="2"/>
        <v>-1353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18.90983606557377</v>
      </c>
      <c r="C21" s="4"/>
      <c r="D21" s="7"/>
      <c r="F21" s="8" t="s">
        <v>13</v>
      </c>
      <c r="G21" s="11">
        <f>+G19/H19</f>
        <v>18.239349341595663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>
        <v>327</v>
      </c>
      <c r="C23" s="1"/>
      <c r="D23" s="23"/>
      <c r="F23" s="2" t="s">
        <v>19</v>
      </c>
      <c r="G23" s="1">
        <v>273</v>
      </c>
      <c r="H23" s="1"/>
      <c r="I23" s="1"/>
      <c r="J23" s="13">
        <f aca="true" t="shared" si="3" ref="J23:J34">+G23-B23</f>
        <v>-54</v>
      </c>
    </row>
    <row r="24" spans="1:10" ht="12.75">
      <c r="A24" s="20" t="s">
        <v>15</v>
      </c>
      <c r="B24">
        <v>536</v>
      </c>
      <c r="C24" s="1"/>
      <c r="D24" s="23"/>
      <c r="F24" s="2" t="s">
        <v>15</v>
      </c>
      <c r="G24" s="1">
        <v>608</v>
      </c>
      <c r="H24" s="1"/>
      <c r="I24" s="1"/>
      <c r="J24" s="13">
        <f t="shared" si="3"/>
        <v>72</v>
      </c>
    </row>
    <row r="25" spans="1:10" ht="12.75">
      <c r="A25" s="20" t="s">
        <v>16</v>
      </c>
      <c r="B25">
        <v>415</v>
      </c>
      <c r="C25" s="1"/>
      <c r="D25" s="23"/>
      <c r="F25" s="2" t="s">
        <v>16</v>
      </c>
      <c r="G25" s="1">
        <v>371</v>
      </c>
      <c r="H25" s="1"/>
      <c r="I25" s="1"/>
      <c r="J25" s="13">
        <f t="shared" si="3"/>
        <v>-44</v>
      </c>
    </row>
    <row r="26" spans="1:10" ht="12.75">
      <c r="A26" s="20" t="s">
        <v>17</v>
      </c>
      <c r="B26">
        <v>213</v>
      </c>
      <c r="C26" s="1"/>
      <c r="D26" s="23"/>
      <c r="F26" s="2" t="s">
        <v>17</v>
      </c>
      <c r="G26" s="1">
        <v>166</v>
      </c>
      <c r="H26" s="1"/>
      <c r="I26" s="1"/>
      <c r="J26" s="13">
        <f t="shared" si="3"/>
        <v>-47</v>
      </c>
    </row>
    <row r="27" spans="1:10" ht="12.75">
      <c r="A27" s="20" t="s">
        <v>18</v>
      </c>
      <c r="B27">
        <v>120</v>
      </c>
      <c r="C27" s="1"/>
      <c r="D27" s="23"/>
      <c r="F27" s="2" t="s">
        <v>18</v>
      </c>
      <c r="G27" s="1">
        <v>41</v>
      </c>
      <c r="H27" s="1"/>
      <c r="I27" s="1"/>
      <c r="J27" s="13">
        <f t="shared" si="3"/>
        <v>-79</v>
      </c>
    </row>
    <row r="28" spans="1:10" ht="12.75">
      <c r="A28" s="5" t="s">
        <v>20</v>
      </c>
      <c r="B28" s="4">
        <v>1611</v>
      </c>
      <c r="C28" s="19">
        <v>113.6</v>
      </c>
      <c r="D28" s="7">
        <f>+B28/C28</f>
        <v>14.181338028169014</v>
      </c>
      <c r="F28" s="5" t="s">
        <v>20</v>
      </c>
      <c r="G28" s="4">
        <f>SUM(G23:G27)</f>
        <v>1459</v>
      </c>
      <c r="H28" s="4">
        <v>113.6</v>
      </c>
      <c r="I28" s="7">
        <f>+G28/H28</f>
        <v>12.84330985915493</v>
      </c>
      <c r="J28" s="14">
        <f>SUM(J23:J27)</f>
        <v>-152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14.181338028169014</v>
      </c>
      <c r="C30" s="19"/>
      <c r="D30" s="7"/>
      <c r="F30" s="8" t="s">
        <v>13</v>
      </c>
      <c r="G30" s="11">
        <f>+G28/H28</f>
        <v>12.84330985915493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4216</v>
      </c>
      <c r="C32" s="23">
        <v>1271.16</v>
      </c>
      <c r="D32" s="7">
        <f>+B32/C32</f>
        <v>3.316655653104251</v>
      </c>
      <c r="F32" s="2" t="s">
        <v>12</v>
      </c>
      <c r="G32" s="4">
        <v>3889</v>
      </c>
      <c r="H32" s="4">
        <v>1206.84</v>
      </c>
      <c r="I32" s="7">
        <f>+G32/H32</f>
        <v>3.222465281230321</v>
      </c>
      <c r="J32" s="14">
        <f t="shared" si="3"/>
        <v>-327</v>
      </c>
    </row>
    <row r="33" spans="1:10" ht="12.75">
      <c r="A33" s="2" t="s">
        <v>6</v>
      </c>
      <c r="B33" s="1">
        <v>0</v>
      </c>
      <c r="C33" s="23"/>
      <c r="D33" s="23"/>
      <c r="F33" s="2" t="s">
        <v>6</v>
      </c>
      <c r="G33" s="1">
        <v>175</v>
      </c>
      <c r="H33" s="1">
        <v>20</v>
      </c>
      <c r="I33" s="7">
        <f>+G33/H33</f>
        <v>8.75</v>
      </c>
      <c r="J33" s="13">
        <f t="shared" si="3"/>
        <v>175</v>
      </c>
    </row>
    <row r="34" spans="1:10" ht="12.75">
      <c r="A34" s="2"/>
      <c r="B34" s="1"/>
      <c r="C34" s="23"/>
      <c r="D34" s="23"/>
      <c r="F34" s="2" t="s">
        <v>33</v>
      </c>
      <c r="G34" s="1">
        <v>174</v>
      </c>
      <c r="H34" s="1">
        <v>45</v>
      </c>
      <c r="I34" s="7">
        <f>+G34/H34</f>
        <v>3.8666666666666667</v>
      </c>
      <c r="J34" s="13">
        <f t="shared" si="3"/>
        <v>174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3.316655653104251</v>
      </c>
      <c r="C36" s="1"/>
      <c r="D36" s="23"/>
      <c r="F36" s="8" t="s">
        <v>13</v>
      </c>
      <c r="G36" s="11">
        <f>+G32/H32</f>
        <v>3.222465281230321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1">
        <v>1058</v>
      </c>
      <c r="C38" s="19">
        <v>150</v>
      </c>
      <c r="D38" s="7">
        <f>+B38/C38</f>
        <v>7.053333333333334</v>
      </c>
      <c r="F38" s="3" t="s">
        <v>9</v>
      </c>
      <c r="G38" s="4">
        <v>1172</v>
      </c>
      <c r="H38" s="4">
        <v>150</v>
      </c>
      <c r="I38" s="7">
        <f>+G38/H38</f>
        <v>7.8133333333333335</v>
      </c>
      <c r="J38" s="14">
        <f>+G38-B38</f>
        <v>114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7.053333333333334</v>
      </c>
      <c r="C40" s="1"/>
      <c r="D40" s="7"/>
      <c r="F40" s="8" t="s">
        <v>13</v>
      </c>
      <c r="G40" s="11">
        <f>+G38/H38</f>
        <v>7.8133333333333335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55332</v>
      </c>
      <c r="C42" s="4">
        <v>4096.76</v>
      </c>
      <c r="D42" s="30">
        <f>+B42/C42</f>
        <v>13.506283013893906</v>
      </c>
      <c r="F42" s="5" t="s">
        <v>21</v>
      </c>
      <c r="G42" s="4">
        <f>+G19+G28+G32+G33+G38+G34</f>
        <v>53963</v>
      </c>
      <c r="H42" s="4">
        <f>+H19+H28++H32+H33+H38+H34</f>
        <v>4117.44</v>
      </c>
      <c r="I42" s="7">
        <f>+G42/H42</f>
        <v>13.105959042511854</v>
      </c>
      <c r="J42" s="14">
        <f>+G42-B42</f>
        <v>-1369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13.506283013893906</v>
      </c>
      <c r="C44" s="1"/>
      <c r="D44" s="23"/>
      <c r="G44" s="11">
        <f>+G42/H1</f>
        <v>13.17211650182095</v>
      </c>
      <c r="H44" s="1"/>
      <c r="I44" s="1"/>
      <c r="J44" s="7">
        <f>+G44-B44</f>
        <v>-0.3341665120729562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H42" sqref="H42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4224.78</v>
      </c>
      <c r="D1" s="1"/>
      <c r="F1" t="s">
        <v>11</v>
      </c>
      <c r="G1" t="s">
        <v>29</v>
      </c>
      <c r="H1">
        <v>4015.1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39942</v>
      </c>
      <c r="C3" s="1"/>
      <c r="D3" s="1"/>
      <c r="G3" s="10">
        <v>40307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 s="1">
        <v>3496</v>
      </c>
      <c r="C6" s="23">
        <v>148</v>
      </c>
      <c r="D6" s="21">
        <f>+B6/C6</f>
        <v>23.62162162162162</v>
      </c>
      <c r="F6" s="2" t="s">
        <v>0</v>
      </c>
      <c r="G6" s="1">
        <v>3256</v>
      </c>
      <c r="H6" s="1">
        <v>148</v>
      </c>
      <c r="I6" s="6">
        <f aca="true" t="shared" si="0" ref="I6:I19">+G6/H6</f>
        <v>22</v>
      </c>
      <c r="J6" s="13">
        <f>+G6-B6</f>
        <v>-240</v>
      </c>
    </row>
    <row r="7" spans="1:10" ht="12.75">
      <c r="A7" s="20" t="s">
        <v>7</v>
      </c>
      <c r="B7" s="1">
        <v>4438</v>
      </c>
      <c r="C7" s="23">
        <v>148</v>
      </c>
      <c r="D7" s="21">
        <f aca="true" t="shared" si="1" ref="D7:D18">+B7/C7</f>
        <v>29.986486486486488</v>
      </c>
      <c r="F7" s="2" t="s">
        <v>7</v>
      </c>
      <c r="G7" s="1">
        <v>3743</v>
      </c>
      <c r="H7" s="1">
        <v>158</v>
      </c>
      <c r="I7" s="6">
        <f t="shared" si="0"/>
        <v>23.689873417721518</v>
      </c>
      <c r="J7" s="13">
        <f aca="true" t="shared" si="2" ref="J7:J19">+G7-B7</f>
        <v>-695</v>
      </c>
    </row>
    <row r="8" spans="1:10" ht="12.75">
      <c r="A8" s="20" t="s">
        <v>1</v>
      </c>
      <c r="B8" s="1">
        <v>4312</v>
      </c>
      <c r="C8" s="23">
        <v>148</v>
      </c>
      <c r="D8" s="21">
        <f t="shared" si="1"/>
        <v>29.135135135135137</v>
      </c>
      <c r="F8" s="2" t="s">
        <v>1</v>
      </c>
      <c r="G8" s="1">
        <v>3796</v>
      </c>
      <c r="H8" s="1">
        <v>148</v>
      </c>
      <c r="I8" s="6">
        <f t="shared" si="0"/>
        <v>25.64864864864865</v>
      </c>
      <c r="J8" s="13">
        <f t="shared" si="2"/>
        <v>-516</v>
      </c>
    </row>
    <row r="9" spans="1:10" ht="12.75">
      <c r="A9" s="20" t="s">
        <v>8</v>
      </c>
      <c r="B9" s="1">
        <v>3571</v>
      </c>
      <c r="C9" s="23">
        <v>148</v>
      </c>
      <c r="D9" s="21">
        <f t="shared" si="1"/>
        <v>24.12837837837838</v>
      </c>
      <c r="F9" s="2" t="s">
        <v>8</v>
      </c>
      <c r="G9" s="1">
        <v>3176</v>
      </c>
      <c r="H9" s="1">
        <v>148</v>
      </c>
      <c r="I9" s="6">
        <f t="shared" si="0"/>
        <v>21.45945945945946</v>
      </c>
      <c r="J9" s="13">
        <f t="shared" si="2"/>
        <v>-395</v>
      </c>
    </row>
    <row r="10" spans="1:10" ht="12.75">
      <c r="A10" s="20" t="s">
        <v>2</v>
      </c>
      <c r="B10" s="1">
        <v>2347</v>
      </c>
      <c r="C10" s="23">
        <v>148</v>
      </c>
      <c r="D10" s="21">
        <f t="shared" si="1"/>
        <v>15.858108108108109</v>
      </c>
      <c r="F10" s="2" t="s">
        <v>2</v>
      </c>
      <c r="G10" s="1">
        <v>2321</v>
      </c>
      <c r="H10" s="1">
        <v>148</v>
      </c>
      <c r="I10" s="6">
        <f t="shared" si="0"/>
        <v>15.682432432432432</v>
      </c>
      <c r="J10" s="13">
        <f t="shared" si="2"/>
        <v>-26</v>
      </c>
    </row>
    <row r="11" spans="1:10" ht="12.75">
      <c r="A11" s="20" t="s">
        <v>14</v>
      </c>
      <c r="B11" s="1">
        <v>4612</v>
      </c>
      <c r="C11" s="23">
        <v>296</v>
      </c>
      <c r="D11" s="21">
        <f t="shared" si="1"/>
        <v>15.58108108108108</v>
      </c>
      <c r="F11" s="2" t="s">
        <v>14</v>
      </c>
      <c r="G11" s="1">
        <v>5082</v>
      </c>
      <c r="H11" s="1">
        <v>296</v>
      </c>
      <c r="I11" s="6">
        <f t="shared" si="0"/>
        <v>17.16891891891892</v>
      </c>
      <c r="J11" s="13">
        <f t="shared" si="2"/>
        <v>470</v>
      </c>
    </row>
    <row r="12" spans="1:10" ht="12.75">
      <c r="A12" s="20" t="s">
        <v>30</v>
      </c>
      <c r="B12" s="26">
        <v>1681</v>
      </c>
      <c r="C12" s="27">
        <v>148</v>
      </c>
      <c r="D12" s="21">
        <f t="shared" si="1"/>
        <v>11.358108108108109</v>
      </c>
      <c r="F12" s="2" t="s">
        <v>30</v>
      </c>
      <c r="G12" s="1">
        <v>2028</v>
      </c>
      <c r="H12" s="1">
        <v>158</v>
      </c>
      <c r="I12" s="6">
        <f t="shared" si="0"/>
        <v>12.835443037974683</v>
      </c>
      <c r="J12" s="13">
        <f t="shared" si="2"/>
        <v>347</v>
      </c>
    </row>
    <row r="13" spans="1:10" ht="12.75">
      <c r="A13" s="20" t="s">
        <v>3</v>
      </c>
      <c r="B13" s="1">
        <v>6325</v>
      </c>
      <c r="C13" s="23">
        <v>305</v>
      </c>
      <c r="D13" s="21">
        <f t="shared" si="1"/>
        <v>20.737704918032787</v>
      </c>
      <c r="F13" s="2" t="s">
        <v>3</v>
      </c>
      <c r="G13" s="1">
        <v>5876</v>
      </c>
      <c r="H13" s="1">
        <v>305</v>
      </c>
      <c r="I13" s="6">
        <f t="shared" si="0"/>
        <v>19.2655737704918</v>
      </c>
      <c r="J13" s="13">
        <f t="shared" si="2"/>
        <v>-449</v>
      </c>
    </row>
    <row r="14" spans="1:10" ht="12.75">
      <c r="A14" s="20" t="s">
        <v>4</v>
      </c>
      <c r="B14" s="1">
        <v>398</v>
      </c>
      <c r="C14" s="23">
        <v>100</v>
      </c>
      <c r="D14" s="21">
        <f t="shared" si="1"/>
        <v>3.98</v>
      </c>
      <c r="F14" s="2" t="s">
        <v>4</v>
      </c>
      <c r="G14" s="1">
        <v>371</v>
      </c>
      <c r="H14" s="1">
        <v>100</v>
      </c>
      <c r="I14" s="6">
        <f t="shared" si="0"/>
        <v>3.71</v>
      </c>
      <c r="J14" s="13">
        <f t="shared" si="2"/>
        <v>-27</v>
      </c>
    </row>
    <row r="15" spans="1:10" ht="12.75">
      <c r="A15" s="20" t="s">
        <v>25</v>
      </c>
      <c r="B15" s="1">
        <v>3195</v>
      </c>
      <c r="C15" s="23">
        <v>289</v>
      </c>
      <c r="D15" s="21">
        <f t="shared" si="1"/>
        <v>11.055363321799309</v>
      </c>
      <c r="F15" s="2" t="s">
        <v>25</v>
      </c>
      <c r="G15" s="1">
        <v>4417</v>
      </c>
      <c r="H15" s="1">
        <v>289</v>
      </c>
      <c r="I15" s="6">
        <f t="shared" si="0"/>
        <v>15.283737024221454</v>
      </c>
      <c r="J15" s="13">
        <f>+G15-B15</f>
        <v>1222</v>
      </c>
    </row>
    <row r="16" spans="1:10" ht="12.75">
      <c r="A16" s="20" t="s">
        <v>5</v>
      </c>
      <c r="B16" s="1">
        <v>8359</v>
      </c>
      <c r="C16" s="23">
        <v>370</v>
      </c>
      <c r="D16" s="21">
        <f t="shared" si="1"/>
        <v>22.59189189189189</v>
      </c>
      <c r="F16" s="2" t="s">
        <v>5</v>
      </c>
      <c r="G16" s="1">
        <v>7950</v>
      </c>
      <c r="H16" s="1">
        <v>370</v>
      </c>
      <c r="I16" s="6">
        <f t="shared" si="0"/>
        <v>21.486486486486488</v>
      </c>
      <c r="J16" s="13">
        <f t="shared" si="2"/>
        <v>-409</v>
      </c>
    </row>
    <row r="17" spans="1:10" ht="12.75">
      <c r="A17" s="20" t="s">
        <v>31</v>
      </c>
      <c r="B17" s="1">
        <v>409</v>
      </c>
      <c r="C17" s="23">
        <v>44</v>
      </c>
      <c r="D17" s="21">
        <f t="shared" si="1"/>
        <v>9.295454545454545</v>
      </c>
      <c r="F17" s="2" t="s">
        <v>31</v>
      </c>
      <c r="G17" s="1">
        <v>416</v>
      </c>
      <c r="H17" s="1">
        <v>44</v>
      </c>
      <c r="I17" s="6">
        <f t="shared" si="0"/>
        <v>9.454545454545455</v>
      </c>
      <c r="J17" s="13">
        <f t="shared" si="2"/>
        <v>7</v>
      </c>
    </row>
    <row r="18" spans="1:10" ht="12.75">
      <c r="A18" s="20" t="s">
        <v>26</v>
      </c>
      <c r="B18" s="1">
        <v>4977</v>
      </c>
      <c r="C18" s="23">
        <v>270</v>
      </c>
      <c r="D18" s="21">
        <f t="shared" si="1"/>
        <v>18.433333333333334</v>
      </c>
      <c r="F18" s="2" t="s">
        <v>26</v>
      </c>
      <c r="G18" s="1">
        <v>4803</v>
      </c>
      <c r="H18" s="1">
        <v>270</v>
      </c>
      <c r="I18" s="6">
        <f t="shared" si="0"/>
        <v>17.788888888888888</v>
      </c>
      <c r="J18" s="13">
        <f t="shared" si="2"/>
        <v>-174</v>
      </c>
    </row>
    <row r="19" spans="1:10" ht="12.75">
      <c r="A19" s="5" t="s">
        <v>20</v>
      </c>
      <c r="B19" s="4">
        <v>48120</v>
      </c>
      <c r="C19" s="4">
        <v>2562</v>
      </c>
      <c r="D19" s="7">
        <f>+B19/C19</f>
        <v>18.782201405152225</v>
      </c>
      <c r="F19" s="5" t="s">
        <v>20</v>
      </c>
      <c r="G19" s="4">
        <f>SUM(G6:G18)</f>
        <v>47235</v>
      </c>
      <c r="H19" s="4">
        <f>SUM(H6:H18)</f>
        <v>2582</v>
      </c>
      <c r="I19" s="7">
        <f t="shared" si="0"/>
        <v>18.293958171959723</v>
      </c>
      <c r="J19" s="14">
        <f t="shared" si="2"/>
        <v>-885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18.782201405152225</v>
      </c>
      <c r="C21" s="4"/>
      <c r="D21" s="7"/>
      <c r="F21" s="8" t="s">
        <v>13</v>
      </c>
      <c r="G21" s="11">
        <f>+G19/H19</f>
        <v>18.293958171959723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 s="1">
        <v>243</v>
      </c>
      <c r="C23" s="1"/>
      <c r="D23" s="23"/>
      <c r="F23" s="2" t="s">
        <v>19</v>
      </c>
      <c r="G23" s="1">
        <v>206</v>
      </c>
      <c r="H23" s="1"/>
      <c r="I23" s="1"/>
      <c r="J23" s="13">
        <f aca="true" t="shared" si="3" ref="J23:J34">+G23-B23</f>
        <v>-37</v>
      </c>
    </row>
    <row r="24" spans="1:10" ht="12.75">
      <c r="A24" s="20" t="s">
        <v>15</v>
      </c>
      <c r="B24" s="1">
        <v>552</v>
      </c>
      <c r="C24" s="1"/>
      <c r="D24" s="23"/>
      <c r="F24" s="2" t="s">
        <v>15</v>
      </c>
      <c r="G24" s="1">
        <v>601</v>
      </c>
      <c r="H24" s="1"/>
      <c r="I24" s="1"/>
      <c r="J24" s="13">
        <f t="shared" si="3"/>
        <v>49</v>
      </c>
    </row>
    <row r="25" spans="1:10" ht="12.75">
      <c r="A25" s="20" t="s">
        <v>16</v>
      </c>
      <c r="B25" s="1">
        <v>392</v>
      </c>
      <c r="C25" s="1"/>
      <c r="D25" s="23"/>
      <c r="F25" s="2" t="s">
        <v>16</v>
      </c>
      <c r="G25" s="1">
        <v>362</v>
      </c>
      <c r="H25" s="1"/>
      <c r="I25" s="1"/>
      <c r="J25" s="13">
        <f t="shared" si="3"/>
        <v>-30</v>
      </c>
    </row>
    <row r="26" spans="1:10" ht="12.75">
      <c r="A26" s="20" t="s">
        <v>17</v>
      </c>
      <c r="B26" s="1">
        <v>203</v>
      </c>
      <c r="C26" s="1"/>
      <c r="D26" s="23"/>
      <c r="F26" s="2" t="s">
        <v>17</v>
      </c>
      <c r="G26" s="1">
        <v>174</v>
      </c>
      <c r="H26" s="1"/>
      <c r="I26" s="1"/>
      <c r="J26" s="13">
        <f t="shared" si="3"/>
        <v>-29</v>
      </c>
    </row>
    <row r="27" spans="1:10" ht="12.75">
      <c r="A27" s="20" t="s">
        <v>18</v>
      </c>
      <c r="B27" s="1">
        <v>70</v>
      </c>
      <c r="C27" s="1"/>
      <c r="D27" s="23"/>
      <c r="F27" s="2" t="s">
        <v>18</v>
      </c>
      <c r="G27" s="1">
        <v>61</v>
      </c>
      <c r="H27" s="1"/>
      <c r="I27" s="1"/>
      <c r="J27" s="13">
        <f t="shared" si="3"/>
        <v>-9</v>
      </c>
    </row>
    <row r="28" spans="1:10" ht="12.75">
      <c r="A28" s="5" t="s">
        <v>20</v>
      </c>
      <c r="B28" s="4">
        <v>1460</v>
      </c>
      <c r="C28" s="19">
        <v>113.6</v>
      </c>
      <c r="D28" s="7">
        <f>+B28/C28</f>
        <v>12.852112676056338</v>
      </c>
      <c r="F28" s="5" t="s">
        <v>20</v>
      </c>
      <c r="G28" s="4">
        <f>SUM(G23:G27)</f>
        <v>1404</v>
      </c>
      <c r="H28" s="4">
        <v>113.6</v>
      </c>
      <c r="I28" s="7">
        <f>+G28/H28</f>
        <v>12.359154929577466</v>
      </c>
      <c r="J28" s="14">
        <f>SUM(J23:J27)</f>
        <v>-56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12.852112676056338</v>
      </c>
      <c r="C30" s="19"/>
      <c r="D30" s="7"/>
      <c r="F30" s="8" t="s">
        <v>13</v>
      </c>
      <c r="G30" s="11">
        <f>+G28/H28</f>
        <v>12.359154929577466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4806</v>
      </c>
      <c r="C32" s="23">
        <v>1399.18</v>
      </c>
      <c r="D32" s="7">
        <f>+B32/C32</f>
        <v>3.4348689946968936</v>
      </c>
      <c r="F32" s="2" t="s">
        <v>12</v>
      </c>
      <c r="G32" s="4">
        <v>4093</v>
      </c>
      <c r="H32" s="4">
        <v>1124.5</v>
      </c>
      <c r="I32" s="7">
        <f>+G32/H32</f>
        <v>3.63983992885727</v>
      </c>
      <c r="J32" s="14">
        <f t="shared" si="3"/>
        <v>-713</v>
      </c>
    </row>
    <row r="33" spans="1:10" ht="12.75">
      <c r="A33" s="2" t="s">
        <v>6</v>
      </c>
      <c r="B33" s="1">
        <v>0</v>
      </c>
      <c r="C33" s="23"/>
      <c r="D33" s="23"/>
      <c r="F33" s="2" t="s">
        <v>6</v>
      </c>
      <c r="G33" s="1">
        <v>0</v>
      </c>
      <c r="H33" s="1"/>
      <c r="I33" s="7"/>
      <c r="J33" s="13">
        <f t="shared" si="3"/>
        <v>0</v>
      </c>
    </row>
    <row r="34" spans="1:10" ht="12.75">
      <c r="A34" s="2"/>
      <c r="B34" s="1"/>
      <c r="C34" s="23"/>
      <c r="D34" s="23"/>
      <c r="F34" s="2" t="s">
        <v>35</v>
      </c>
      <c r="G34" s="1">
        <v>221</v>
      </c>
      <c r="H34" s="1">
        <v>45</v>
      </c>
      <c r="I34" s="7">
        <f>+G34/H34</f>
        <v>4.911111111111111</v>
      </c>
      <c r="J34" s="13">
        <f t="shared" si="3"/>
        <v>221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3.4348689946968936</v>
      </c>
      <c r="C36" s="1"/>
      <c r="D36" s="23"/>
      <c r="F36" s="8" t="s">
        <v>13</v>
      </c>
      <c r="G36" s="11">
        <f>+G32/H32</f>
        <v>3.63983992885727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1">
        <v>1009</v>
      </c>
      <c r="C38" s="19">
        <v>150</v>
      </c>
      <c r="D38" s="7">
        <f>+B38/C38</f>
        <v>6.726666666666667</v>
      </c>
      <c r="F38" s="3" t="s">
        <v>9</v>
      </c>
      <c r="G38" s="4">
        <v>1048</v>
      </c>
      <c r="H38" s="4">
        <v>150</v>
      </c>
      <c r="I38" s="7">
        <f>+G38/H38</f>
        <v>6.986666666666666</v>
      </c>
      <c r="J38" s="14">
        <f>+G38-B38</f>
        <v>39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6.726666666666667</v>
      </c>
      <c r="C40" s="1"/>
      <c r="D40" s="7"/>
      <c r="F40" s="8" t="s">
        <v>13</v>
      </c>
      <c r="G40" s="11">
        <f>+G38/H38</f>
        <v>6.986666666666666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55395</v>
      </c>
      <c r="C42" s="4">
        <v>4224.78</v>
      </c>
      <c r="D42" s="30">
        <f>+B42/C42</f>
        <v>13.111925354693026</v>
      </c>
      <c r="F42" s="5" t="s">
        <v>21</v>
      </c>
      <c r="G42" s="4">
        <f>+G19+G28+G32+G33+G34+G38</f>
        <v>54001</v>
      </c>
      <c r="H42" s="4">
        <f>+H19+H28++H32+H33+H34+H38</f>
        <v>4015.1</v>
      </c>
      <c r="I42" s="7">
        <f>+G42/H42</f>
        <v>13.449478219720556</v>
      </c>
      <c r="J42" s="14">
        <f>+G42-B42</f>
        <v>-1394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13.111925354693026</v>
      </c>
      <c r="C44" s="1"/>
      <c r="D44" s="23"/>
      <c r="G44" s="11">
        <f>+G42/H1</f>
        <v>13.449478219720556</v>
      </c>
      <c r="H44" s="1"/>
      <c r="I44" s="1"/>
      <c r="J44" s="7">
        <f>+G44-B44</f>
        <v>0.33755286502752924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G42" sqref="G42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5126.3</v>
      </c>
      <c r="D1" s="1"/>
      <c r="F1" t="s">
        <v>11</v>
      </c>
      <c r="G1" t="s">
        <v>29</v>
      </c>
      <c r="H1">
        <v>4852.27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39973</v>
      </c>
      <c r="C3" s="1"/>
      <c r="D3" s="1"/>
      <c r="G3" s="10">
        <v>40338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 s="1">
        <v>3749</v>
      </c>
      <c r="C6" s="23">
        <v>178.5</v>
      </c>
      <c r="D6" s="21">
        <f>+B6/C6</f>
        <v>21.00280112044818</v>
      </c>
      <c r="F6" s="2" t="s">
        <v>0</v>
      </c>
      <c r="G6" s="1">
        <v>3710</v>
      </c>
      <c r="H6" s="1">
        <v>178.5</v>
      </c>
      <c r="I6" s="6">
        <f aca="true" t="shared" si="0" ref="I6:I19">+G6/H6</f>
        <v>20.784313725490197</v>
      </c>
      <c r="J6" s="13">
        <f>+G6-B6</f>
        <v>-39</v>
      </c>
    </row>
    <row r="7" spans="1:10" ht="12.75">
      <c r="A7" s="20" t="s">
        <v>7</v>
      </c>
      <c r="B7" s="1">
        <v>4982</v>
      </c>
      <c r="C7" s="23">
        <v>178.5</v>
      </c>
      <c r="D7" s="21">
        <f aca="true" t="shared" si="1" ref="D7:D18">+B7/C7</f>
        <v>27.910364145658264</v>
      </c>
      <c r="F7" s="2" t="s">
        <v>7</v>
      </c>
      <c r="G7" s="1">
        <v>4105</v>
      </c>
      <c r="H7" s="1">
        <v>190.5</v>
      </c>
      <c r="I7" s="6">
        <f t="shared" si="0"/>
        <v>21.548556430446194</v>
      </c>
      <c r="J7" s="13">
        <f aca="true" t="shared" si="2" ref="J7:J19">+G7-B7</f>
        <v>-877</v>
      </c>
    </row>
    <row r="8" spans="1:10" ht="12.75">
      <c r="A8" s="20" t="s">
        <v>1</v>
      </c>
      <c r="B8" s="1">
        <v>4822</v>
      </c>
      <c r="C8" s="23">
        <v>178.5</v>
      </c>
      <c r="D8" s="21">
        <f t="shared" si="1"/>
        <v>27.014005602240896</v>
      </c>
      <c r="F8" s="2" t="s">
        <v>1</v>
      </c>
      <c r="G8" s="1">
        <v>4217</v>
      </c>
      <c r="H8" s="1">
        <v>178.5</v>
      </c>
      <c r="I8" s="6">
        <f t="shared" si="0"/>
        <v>23.62464985994398</v>
      </c>
      <c r="J8" s="13">
        <f t="shared" si="2"/>
        <v>-605</v>
      </c>
    </row>
    <row r="9" spans="1:10" ht="12.75">
      <c r="A9" s="20" t="s">
        <v>8</v>
      </c>
      <c r="B9" s="1">
        <v>4111</v>
      </c>
      <c r="C9" s="23">
        <v>178.5</v>
      </c>
      <c r="D9" s="21">
        <f t="shared" si="1"/>
        <v>23.030812324929972</v>
      </c>
      <c r="F9" s="2" t="s">
        <v>8</v>
      </c>
      <c r="G9" s="1">
        <v>3524</v>
      </c>
      <c r="H9" s="1">
        <v>178.5</v>
      </c>
      <c r="I9" s="6">
        <f t="shared" si="0"/>
        <v>19.742296918767508</v>
      </c>
      <c r="J9" s="13">
        <f t="shared" si="2"/>
        <v>-587</v>
      </c>
    </row>
    <row r="10" spans="1:10" ht="12.75">
      <c r="A10" s="20" t="s">
        <v>2</v>
      </c>
      <c r="B10" s="1">
        <v>2793</v>
      </c>
      <c r="C10" s="23">
        <v>178.5</v>
      </c>
      <c r="D10" s="21">
        <f t="shared" si="1"/>
        <v>15.647058823529411</v>
      </c>
      <c r="F10" s="2" t="s">
        <v>2</v>
      </c>
      <c r="G10" s="1">
        <v>2584</v>
      </c>
      <c r="H10" s="1">
        <v>178.5</v>
      </c>
      <c r="I10" s="6">
        <f t="shared" si="0"/>
        <v>14.476190476190476</v>
      </c>
      <c r="J10" s="13">
        <f t="shared" si="2"/>
        <v>-209</v>
      </c>
    </row>
    <row r="11" spans="1:10" ht="12.75">
      <c r="A11" s="20" t="s">
        <v>14</v>
      </c>
      <c r="B11" s="1">
        <v>5294</v>
      </c>
      <c r="C11" s="23">
        <v>357</v>
      </c>
      <c r="D11" s="21">
        <f t="shared" si="1"/>
        <v>14.829131652661065</v>
      </c>
      <c r="F11" s="2" t="s">
        <v>14</v>
      </c>
      <c r="G11" s="1">
        <v>5888</v>
      </c>
      <c r="H11" s="1">
        <v>357</v>
      </c>
      <c r="I11" s="6">
        <f t="shared" si="0"/>
        <v>16.49299719887955</v>
      </c>
      <c r="J11" s="13">
        <f t="shared" si="2"/>
        <v>594</v>
      </c>
    </row>
    <row r="12" spans="1:10" ht="12.75">
      <c r="A12" s="20" t="s">
        <v>30</v>
      </c>
      <c r="B12" s="26">
        <v>1737</v>
      </c>
      <c r="C12" s="27">
        <v>178.5</v>
      </c>
      <c r="D12" s="28"/>
      <c r="F12" s="2" t="s">
        <v>30</v>
      </c>
      <c r="G12" s="1">
        <v>2342</v>
      </c>
      <c r="H12" s="1">
        <v>190.5</v>
      </c>
      <c r="I12" s="6">
        <f t="shared" si="0"/>
        <v>12.293963254593177</v>
      </c>
      <c r="J12" s="13">
        <f t="shared" si="2"/>
        <v>605</v>
      </c>
    </row>
    <row r="13" spans="1:10" ht="12.75">
      <c r="A13" s="20" t="s">
        <v>3</v>
      </c>
      <c r="B13" s="1">
        <v>7667</v>
      </c>
      <c r="C13" s="23">
        <v>368</v>
      </c>
      <c r="D13" s="21">
        <f t="shared" si="1"/>
        <v>20.83423913043478</v>
      </c>
      <c r="F13" s="2" t="s">
        <v>3</v>
      </c>
      <c r="G13" s="1">
        <v>7095</v>
      </c>
      <c r="H13" s="1">
        <v>368</v>
      </c>
      <c r="I13" s="6">
        <f t="shared" si="0"/>
        <v>19.279891304347824</v>
      </c>
      <c r="J13" s="13">
        <f t="shared" si="2"/>
        <v>-572</v>
      </c>
    </row>
    <row r="14" spans="1:10" ht="12.75">
      <c r="A14" s="20" t="s">
        <v>4</v>
      </c>
      <c r="B14" s="1">
        <v>377</v>
      </c>
      <c r="C14" s="23">
        <v>120</v>
      </c>
      <c r="D14" s="21">
        <f t="shared" si="1"/>
        <v>3.1416666666666666</v>
      </c>
      <c r="F14" s="2" t="s">
        <v>4</v>
      </c>
      <c r="G14" s="1">
        <v>428</v>
      </c>
      <c r="H14" s="1">
        <v>120</v>
      </c>
      <c r="I14" s="6">
        <f t="shared" si="0"/>
        <v>3.566666666666667</v>
      </c>
      <c r="J14" s="13">
        <f t="shared" si="2"/>
        <v>51</v>
      </c>
    </row>
    <row r="15" spans="1:10" ht="12.75">
      <c r="A15" s="20" t="s">
        <v>25</v>
      </c>
      <c r="B15" s="1">
        <v>2715</v>
      </c>
      <c r="C15" s="23">
        <v>348.5</v>
      </c>
      <c r="D15" s="21">
        <f t="shared" si="1"/>
        <v>7.790530846484936</v>
      </c>
      <c r="F15" s="2" t="s">
        <v>25</v>
      </c>
      <c r="G15" s="1">
        <v>2892</v>
      </c>
      <c r="H15" s="1">
        <v>378.5</v>
      </c>
      <c r="I15" s="6">
        <f t="shared" si="0"/>
        <v>7.640686922060766</v>
      </c>
      <c r="J15" s="13">
        <f>+G15-B15</f>
        <v>177</v>
      </c>
    </row>
    <row r="16" spans="1:10" ht="12.75">
      <c r="A16" s="20" t="s">
        <v>5</v>
      </c>
      <c r="B16" s="1">
        <v>9438</v>
      </c>
      <c r="C16" s="23">
        <v>456</v>
      </c>
      <c r="D16" s="21">
        <f t="shared" si="1"/>
        <v>20.69736842105263</v>
      </c>
      <c r="F16" s="2" t="s">
        <v>5</v>
      </c>
      <c r="G16" s="1">
        <v>10028</v>
      </c>
      <c r="H16" s="1">
        <v>456</v>
      </c>
      <c r="I16" s="6">
        <f t="shared" si="0"/>
        <v>21.99122807017544</v>
      </c>
      <c r="J16" s="13">
        <f t="shared" si="2"/>
        <v>590</v>
      </c>
    </row>
    <row r="17" spans="1:10" ht="12.75">
      <c r="A17" s="20" t="s">
        <v>31</v>
      </c>
      <c r="B17" s="1">
        <v>526</v>
      </c>
      <c r="C17" s="23">
        <v>55.5</v>
      </c>
      <c r="D17" s="21">
        <f t="shared" si="1"/>
        <v>9.477477477477477</v>
      </c>
      <c r="F17" s="2" t="s">
        <v>31</v>
      </c>
      <c r="G17" s="1">
        <v>531</v>
      </c>
      <c r="H17" s="1">
        <v>55.5</v>
      </c>
      <c r="I17" s="6">
        <f t="shared" si="0"/>
        <v>9.567567567567568</v>
      </c>
      <c r="J17" s="13">
        <f t="shared" si="2"/>
        <v>5</v>
      </c>
    </row>
    <row r="18" spans="1:10" ht="12.75">
      <c r="A18" s="20" t="s">
        <v>26</v>
      </c>
      <c r="B18" s="1">
        <v>5675</v>
      </c>
      <c r="C18" s="23">
        <v>332.5</v>
      </c>
      <c r="D18" s="21">
        <f t="shared" si="1"/>
        <v>17.06766917293233</v>
      </c>
      <c r="F18" s="2" t="s">
        <v>26</v>
      </c>
      <c r="G18" s="1">
        <v>5731</v>
      </c>
      <c r="H18" s="1">
        <v>332.5</v>
      </c>
      <c r="I18" s="6">
        <f t="shared" si="0"/>
        <v>17.23609022556391</v>
      </c>
      <c r="J18" s="13">
        <f t="shared" si="2"/>
        <v>56</v>
      </c>
    </row>
    <row r="19" spans="1:10" ht="12.75">
      <c r="A19" s="5" t="s">
        <v>20</v>
      </c>
      <c r="B19" s="4">
        <v>53886</v>
      </c>
      <c r="C19" s="4">
        <v>3108.5</v>
      </c>
      <c r="D19" s="7">
        <f>+B19/C19</f>
        <v>17.335049059031686</v>
      </c>
      <c r="F19" s="5" t="s">
        <v>20</v>
      </c>
      <c r="G19" s="4">
        <f>SUM(G6:G18)</f>
        <v>53075</v>
      </c>
      <c r="H19" s="4">
        <f>SUM(H6:H18)</f>
        <v>3162.5</v>
      </c>
      <c r="I19" s="7">
        <f t="shared" si="0"/>
        <v>16.782608695652176</v>
      </c>
      <c r="J19" s="14">
        <f t="shared" si="2"/>
        <v>-811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17.335049059031686</v>
      </c>
      <c r="C21" s="4"/>
      <c r="D21" s="7"/>
      <c r="F21" s="8" t="s">
        <v>13</v>
      </c>
      <c r="G21" s="11">
        <f>+G19/H19</f>
        <v>16.782608695652176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 s="1">
        <v>278</v>
      </c>
      <c r="C23" s="1"/>
      <c r="D23" s="23"/>
      <c r="F23" s="2" t="s">
        <v>19</v>
      </c>
      <c r="G23" s="1">
        <v>253</v>
      </c>
      <c r="H23" s="1"/>
      <c r="I23" s="1"/>
      <c r="J23" s="13">
        <f aca="true" t="shared" si="3" ref="J23:J34">+G23-B23</f>
        <v>-25</v>
      </c>
    </row>
    <row r="24" spans="1:10" ht="12.75">
      <c r="A24" s="20" t="s">
        <v>15</v>
      </c>
      <c r="B24" s="1">
        <v>634</v>
      </c>
      <c r="C24" s="1"/>
      <c r="D24" s="23"/>
      <c r="F24" s="2" t="s">
        <v>15</v>
      </c>
      <c r="G24" s="1">
        <v>667</v>
      </c>
      <c r="H24" s="1"/>
      <c r="I24" s="1"/>
      <c r="J24" s="13">
        <f t="shared" si="3"/>
        <v>33</v>
      </c>
    </row>
    <row r="25" spans="1:10" ht="12.75">
      <c r="A25" s="20" t="s">
        <v>16</v>
      </c>
      <c r="B25" s="1">
        <v>601</v>
      </c>
      <c r="C25" s="1"/>
      <c r="D25" s="23"/>
      <c r="F25" s="2" t="s">
        <v>16</v>
      </c>
      <c r="G25" s="1">
        <v>429</v>
      </c>
      <c r="H25" s="1"/>
      <c r="I25" s="1"/>
      <c r="J25" s="13">
        <f t="shared" si="3"/>
        <v>-172</v>
      </c>
    </row>
    <row r="26" spans="1:10" ht="12.75">
      <c r="A26" s="20" t="s">
        <v>17</v>
      </c>
      <c r="B26" s="1">
        <v>249</v>
      </c>
      <c r="C26" s="1"/>
      <c r="D26" s="23"/>
      <c r="F26" s="2" t="s">
        <v>17</v>
      </c>
      <c r="G26" s="1">
        <v>207</v>
      </c>
      <c r="H26" s="1"/>
      <c r="I26" s="1"/>
      <c r="J26" s="13">
        <f t="shared" si="3"/>
        <v>-42</v>
      </c>
    </row>
    <row r="27" spans="1:10" ht="12.75">
      <c r="A27" s="20" t="s">
        <v>18</v>
      </c>
      <c r="B27" s="1">
        <v>204</v>
      </c>
      <c r="C27" s="1"/>
      <c r="D27" s="23"/>
      <c r="F27" s="2" t="s">
        <v>18</v>
      </c>
      <c r="G27" s="1">
        <v>35</v>
      </c>
      <c r="H27" s="1"/>
      <c r="I27" s="1"/>
      <c r="J27" s="13">
        <f t="shared" si="3"/>
        <v>-169</v>
      </c>
    </row>
    <row r="28" spans="1:10" ht="12.75">
      <c r="A28" s="5" t="s">
        <v>20</v>
      </c>
      <c r="B28" s="4">
        <v>1966</v>
      </c>
      <c r="C28" s="19">
        <v>136.32</v>
      </c>
      <c r="D28" s="7">
        <f>+B28/C28</f>
        <v>14.421948356807512</v>
      </c>
      <c r="F28" s="5" t="s">
        <v>20</v>
      </c>
      <c r="G28" s="4">
        <f>SUM(G23:G27)</f>
        <v>1591</v>
      </c>
      <c r="H28" s="4">
        <v>136.32</v>
      </c>
      <c r="I28" s="7">
        <f>+G28/H28</f>
        <v>11.671068075117372</v>
      </c>
      <c r="J28" s="14">
        <f>SUM(J23:J27)</f>
        <v>-375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14.421948356807512</v>
      </c>
      <c r="C30" s="19"/>
      <c r="D30" s="7"/>
      <c r="F30" s="8" t="s">
        <v>13</v>
      </c>
      <c r="G30" s="11">
        <f>+G28/H28</f>
        <v>11.671068075117372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5751</v>
      </c>
      <c r="C32" s="23">
        <v>1701.48</v>
      </c>
      <c r="D32" s="7">
        <f>+B32/C32</f>
        <v>3.3799985894632907</v>
      </c>
      <c r="F32" s="2" t="s">
        <v>12</v>
      </c>
      <c r="G32" s="4">
        <v>4556</v>
      </c>
      <c r="H32" s="4">
        <v>1312.2</v>
      </c>
      <c r="I32" s="7">
        <f>+G32/H32</f>
        <v>3.472031702484377</v>
      </c>
      <c r="J32" s="14">
        <f t="shared" si="3"/>
        <v>-1195</v>
      </c>
    </row>
    <row r="33" spans="1:10" ht="12.75">
      <c r="A33" s="2" t="s">
        <v>6</v>
      </c>
      <c r="B33" s="1">
        <v>0</v>
      </c>
      <c r="C33" s="23"/>
      <c r="D33" s="23"/>
      <c r="F33" s="2" t="s">
        <v>6</v>
      </c>
      <c r="G33" s="1">
        <v>137</v>
      </c>
      <c r="H33" s="1">
        <v>5</v>
      </c>
      <c r="I33" s="7">
        <f>+G33/H33</f>
        <v>27.4</v>
      </c>
      <c r="J33" s="13">
        <f t="shared" si="3"/>
        <v>137</v>
      </c>
    </row>
    <row r="34" spans="1:10" ht="12.75">
      <c r="A34" s="2"/>
      <c r="B34" s="1"/>
      <c r="C34" s="23"/>
      <c r="D34" s="23"/>
      <c r="F34" s="2" t="s">
        <v>35</v>
      </c>
      <c r="G34" s="1">
        <v>412</v>
      </c>
      <c r="H34" s="1">
        <v>56.25</v>
      </c>
      <c r="I34" s="7">
        <f>+G34/H34</f>
        <v>7.3244444444444445</v>
      </c>
      <c r="J34" s="13">
        <f t="shared" si="3"/>
        <v>412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3.3799985894632907</v>
      </c>
      <c r="C36" s="1"/>
      <c r="D36" s="23"/>
      <c r="F36" s="8" t="s">
        <v>13</v>
      </c>
      <c r="G36" s="11">
        <f>+G32/H32</f>
        <v>3.472031702484377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1">
        <v>1085</v>
      </c>
      <c r="C38" s="19">
        <v>180</v>
      </c>
      <c r="D38" s="7">
        <f>+B38/C38</f>
        <v>6.027777777777778</v>
      </c>
      <c r="F38" s="3" t="s">
        <v>9</v>
      </c>
      <c r="G38" s="4">
        <v>1137</v>
      </c>
      <c r="H38" s="4">
        <v>180</v>
      </c>
      <c r="I38" s="7">
        <f>+G38/H38</f>
        <v>6.316666666666666</v>
      </c>
      <c r="J38" s="14">
        <f>+G38-B38</f>
        <v>52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6.027777777777778</v>
      </c>
      <c r="C40" s="1"/>
      <c r="D40" s="7"/>
      <c r="F40" s="8" t="s">
        <v>13</v>
      </c>
      <c r="G40" s="11">
        <f>+G38/H38</f>
        <v>6.316666666666666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62688</v>
      </c>
      <c r="C42" s="4">
        <v>5126.3</v>
      </c>
      <c r="D42" s="30">
        <f>+B42/C42</f>
        <v>12.22870296315081</v>
      </c>
      <c r="F42" s="5" t="s">
        <v>21</v>
      </c>
      <c r="G42" s="4">
        <f>+G19+G28+G32+G33+G34+G38</f>
        <v>60908</v>
      </c>
      <c r="H42" s="4">
        <f>+H19+H28++H32+H33+H34+H38</f>
        <v>4852.27</v>
      </c>
      <c r="I42" s="7">
        <f>+G42/H42</f>
        <v>12.552475439330456</v>
      </c>
      <c r="J42" s="14">
        <f>+G42-B42</f>
        <v>-1780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12.22870296315081</v>
      </c>
      <c r="C44" s="1"/>
      <c r="D44" s="23"/>
      <c r="G44" s="11">
        <f>+G42/H1</f>
        <v>12.552475439330456</v>
      </c>
      <c r="H44" s="1"/>
      <c r="I44" s="1"/>
      <c r="J44" s="7">
        <f>+G44-B44</f>
        <v>0.323772476179645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4128.23</v>
      </c>
      <c r="D1" s="1"/>
      <c r="F1" t="s">
        <v>11</v>
      </c>
      <c r="G1" t="s">
        <v>29</v>
      </c>
      <c r="H1">
        <v>3919.85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40003</v>
      </c>
      <c r="C3" s="1"/>
      <c r="D3" s="1"/>
      <c r="G3" s="10">
        <v>40003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>
        <v>2970</v>
      </c>
      <c r="C6" s="23">
        <v>143.5</v>
      </c>
      <c r="D6" s="21">
        <f>+B6/C6</f>
        <v>20.696864111498257</v>
      </c>
      <c r="F6" s="2" t="s">
        <v>0</v>
      </c>
      <c r="G6" s="1">
        <v>3013</v>
      </c>
      <c r="H6" s="1">
        <v>141.5</v>
      </c>
      <c r="I6" s="6">
        <f aca="true" t="shared" si="0" ref="I6:I19">+G6/H6</f>
        <v>21.29328621908127</v>
      </c>
      <c r="J6" s="13">
        <f>+G6-B6</f>
        <v>43</v>
      </c>
    </row>
    <row r="7" spans="1:10" ht="12.75">
      <c r="A7" s="20" t="s">
        <v>7</v>
      </c>
      <c r="B7">
        <v>3686</v>
      </c>
      <c r="C7" s="23">
        <v>143.5</v>
      </c>
      <c r="D7" s="21">
        <f aca="true" t="shared" si="1" ref="D7:D18">+B7/C7</f>
        <v>25.686411149825783</v>
      </c>
      <c r="F7" s="2" t="s">
        <v>7</v>
      </c>
      <c r="G7" s="1">
        <v>3346</v>
      </c>
      <c r="H7" s="1">
        <v>151</v>
      </c>
      <c r="I7" s="6">
        <f t="shared" si="0"/>
        <v>22.158940397350992</v>
      </c>
      <c r="J7" s="13">
        <f aca="true" t="shared" si="2" ref="J7:J19">+G7-B7</f>
        <v>-340</v>
      </c>
    </row>
    <row r="8" spans="1:10" ht="12.75">
      <c r="A8" s="20" t="s">
        <v>1</v>
      </c>
      <c r="B8">
        <v>3916</v>
      </c>
      <c r="C8" s="23">
        <v>143.5</v>
      </c>
      <c r="D8" s="21">
        <f t="shared" si="1"/>
        <v>27.28919860627178</v>
      </c>
      <c r="F8" s="2" t="s">
        <v>1</v>
      </c>
      <c r="G8" s="1">
        <v>3353</v>
      </c>
      <c r="H8" s="1">
        <v>141.5</v>
      </c>
      <c r="I8" s="6">
        <f t="shared" si="0"/>
        <v>23.69611307420495</v>
      </c>
      <c r="J8" s="13">
        <f t="shared" si="2"/>
        <v>-563</v>
      </c>
    </row>
    <row r="9" spans="1:10" ht="12.75">
      <c r="A9" s="20" t="s">
        <v>8</v>
      </c>
      <c r="B9">
        <v>3151</v>
      </c>
      <c r="C9" s="23">
        <v>143.5</v>
      </c>
      <c r="D9" s="21">
        <f t="shared" si="1"/>
        <v>21.958188153310104</v>
      </c>
      <c r="F9" s="2" t="s">
        <v>8</v>
      </c>
      <c r="G9" s="1">
        <v>2574</v>
      </c>
      <c r="H9" s="1">
        <v>141.5</v>
      </c>
      <c r="I9" s="6">
        <f t="shared" si="0"/>
        <v>18.190812720848058</v>
      </c>
      <c r="J9" s="13">
        <f t="shared" si="2"/>
        <v>-577</v>
      </c>
    </row>
    <row r="10" spans="1:10" ht="12.75">
      <c r="A10" s="20" t="s">
        <v>2</v>
      </c>
      <c r="B10">
        <v>2178</v>
      </c>
      <c r="C10" s="23">
        <v>143.5</v>
      </c>
      <c r="D10" s="21">
        <f t="shared" si="1"/>
        <v>15.177700348432056</v>
      </c>
      <c r="F10" s="2" t="s">
        <v>2</v>
      </c>
      <c r="G10" s="1">
        <v>2197</v>
      </c>
      <c r="H10" s="1">
        <v>141.5</v>
      </c>
      <c r="I10" s="6">
        <f t="shared" si="0"/>
        <v>15.526501766784452</v>
      </c>
      <c r="J10" s="13">
        <f t="shared" si="2"/>
        <v>19</v>
      </c>
    </row>
    <row r="11" spans="1:10" ht="12.75">
      <c r="A11" s="20" t="s">
        <v>14</v>
      </c>
      <c r="B11">
        <v>4145</v>
      </c>
      <c r="C11" s="23">
        <v>287</v>
      </c>
      <c r="D11" s="21">
        <f t="shared" si="1"/>
        <v>14.442508710801393</v>
      </c>
      <c r="F11" s="2" t="s">
        <v>14</v>
      </c>
      <c r="G11" s="1">
        <v>4431</v>
      </c>
      <c r="H11" s="1">
        <v>283</v>
      </c>
      <c r="I11" s="6">
        <f t="shared" si="0"/>
        <v>15.657243816254416</v>
      </c>
      <c r="J11" s="13">
        <f t="shared" si="2"/>
        <v>286</v>
      </c>
    </row>
    <row r="12" spans="1:10" ht="12.75">
      <c r="A12" s="20" t="s">
        <v>30</v>
      </c>
      <c r="B12" s="26">
        <v>1466</v>
      </c>
      <c r="C12" s="27">
        <v>143.5</v>
      </c>
      <c r="D12" s="28"/>
      <c r="F12" s="2" t="s">
        <v>30</v>
      </c>
      <c r="G12" s="1">
        <v>1752</v>
      </c>
      <c r="H12" s="1">
        <v>151</v>
      </c>
      <c r="I12" s="6">
        <f t="shared" si="0"/>
        <v>11.602649006622517</v>
      </c>
      <c r="J12" s="13">
        <f t="shared" si="2"/>
        <v>286</v>
      </c>
    </row>
    <row r="13" spans="1:10" ht="12.75">
      <c r="A13" s="20" t="s">
        <v>3</v>
      </c>
      <c r="B13">
        <v>6322</v>
      </c>
      <c r="C13" s="23">
        <v>295</v>
      </c>
      <c r="D13" s="21">
        <f t="shared" si="1"/>
        <v>21.43050847457627</v>
      </c>
      <c r="F13" s="2" t="s">
        <v>3</v>
      </c>
      <c r="G13" s="1">
        <v>5729</v>
      </c>
      <c r="H13" s="1">
        <v>291.75</v>
      </c>
      <c r="I13" s="6">
        <f t="shared" si="0"/>
        <v>19.63667523564696</v>
      </c>
      <c r="J13" s="13">
        <f t="shared" si="2"/>
        <v>-593</v>
      </c>
    </row>
    <row r="14" spans="1:10" ht="12.75">
      <c r="A14" s="20" t="s">
        <v>4</v>
      </c>
      <c r="B14">
        <v>306</v>
      </c>
      <c r="C14" s="23">
        <v>100</v>
      </c>
      <c r="D14" s="21">
        <f t="shared" si="1"/>
        <v>3.06</v>
      </c>
      <c r="F14" s="2" t="s">
        <v>4</v>
      </c>
      <c r="G14" s="1">
        <v>457</v>
      </c>
      <c r="H14" s="1">
        <v>95</v>
      </c>
      <c r="I14" s="6">
        <f t="shared" si="0"/>
        <v>4.810526315789474</v>
      </c>
      <c r="J14" s="13">
        <f t="shared" si="2"/>
        <v>151</v>
      </c>
    </row>
    <row r="15" spans="1:10" ht="12.75">
      <c r="A15" s="20" t="s">
        <v>25</v>
      </c>
      <c r="B15">
        <v>2073</v>
      </c>
      <c r="C15" s="23">
        <v>280.5</v>
      </c>
      <c r="D15" s="21">
        <f t="shared" si="1"/>
        <v>7.390374331550802</v>
      </c>
      <c r="F15" s="2" t="s">
        <v>25</v>
      </c>
      <c r="G15" s="1">
        <v>2318</v>
      </c>
      <c r="H15" s="1">
        <v>300</v>
      </c>
      <c r="I15" s="6">
        <f t="shared" si="0"/>
        <v>7.726666666666667</v>
      </c>
      <c r="J15" s="13">
        <f>+G15-B15</f>
        <v>245</v>
      </c>
    </row>
    <row r="16" spans="1:10" ht="12.75">
      <c r="A16" s="20" t="s">
        <v>5</v>
      </c>
      <c r="B16">
        <v>7891</v>
      </c>
      <c r="C16" s="23">
        <v>366</v>
      </c>
      <c r="D16" s="21">
        <f t="shared" si="1"/>
        <v>21.560109289617486</v>
      </c>
      <c r="F16" s="2" t="s">
        <v>5</v>
      </c>
      <c r="G16" s="1">
        <v>7483</v>
      </c>
      <c r="H16" s="1">
        <v>363.5</v>
      </c>
      <c r="I16" s="6">
        <f t="shared" si="0"/>
        <v>20.585969738651993</v>
      </c>
      <c r="J16" s="13">
        <f t="shared" si="2"/>
        <v>-408</v>
      </c>
    </row>
    <row r="17" spans="1:10" ht="12.75">
      <c r="A17" s="20" t="s">
        <v>31</v>
      </c>
      <c r="B17">
        <v>448</v>
      </c>
      <c r="C17" s="23">
        <v>44.5</v>
      </c>
      <c r="D17" s="21">
        <f t="shared" si="1"/>
        <v>10.067415730337078</v>
      </c>
      <c r="F17" s="2" t="s">
        <v>31</v>
      </c>
      <c r="G17" s="1">
        <v>403</v>
      </c>
      <c r="H17" s="1">
        <v>44.5</v>
      </c>
      <c r="I17" s="6">
        <f t="shared" si="0"/>
        <v>9.0561797752809</v>
      </c>
      <c r="J17" s="13">
        <f t="shared" si="2"/>
        <v>-45</v>
      </c>
    </row>
    <row r="18" spans="1:10" ht="12.75">
      <c r="A18" s="20" t="s">
        <v>26</v>
      </c>
      <c r="B18">
        <v>4979</v>
      </c>
      <c r="C18" s="23">
        <v>266</v>
      </c>
      <c r="D18" s="21">
        <f t="shared" si="1"/>
        <v>18.718045112781954</v>
      </c>
      <c r="F18" s="2" t="s">
        <v>26</v>
      </c>
      <c r="G18" s="1">
        <v>4668</v>
      </c>
      <c r="H18" s="1">
        <v>265</v>
      </c>
      <c r="I18" s="6">
        <f t="shared" si="0"/>
        <v>17.61509433962264</v>
      </c>
      <c r="J18" s="13">
        <f t="shared" si="2"/>
        <v>-311</v>
      </c>
    </row>
    <row r="19" spans="1:10" ht="12.75">
      <c r="A19" s="5" t="s">
        <v>20</v>
      </c>
      <c r="B19" s="4">
        <v>43531</v>
      </c>
      <c r="C19" s="4">
        <v>2500</v>
      </c>
      <c r="D19" s="7">
        <f>+B19/C19</f>
        <v>17.4124</v>
      </c>
      <c r="F19" s="5" t="s">
        <v>20</v>
      </c>
      <c r="G19" s="4">
        <f>SUM(G6:G18)</f>
        <v>41724</v>
      </c>
      <c r="H19" s="4">
        <f>SUM(H6:H18)</f>
        <v>2510.75</v>
      </c>
      <c r="I19" s="7">
        <f t="shared" si="0"/>
        <v>16.618141989445384</v>
      </c>
      <c r="J19" s="14">
        <f t="shared" si="2"/>
        <v>-1807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17.4124</v>
      </c>
      <c r="C21" s="4"/>
      <c r="D21" s="7"/>
      <c r="F21" s="8" t="s">
        <v>13</v>
      </c>
      <c r="G21" s="11">
        <f>+G19/H19</f>
        <v>16.618141989445384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>
        <v>277</v>
      </c>
      <c r="C23" s="1"/>
      <c r="D23" s="23"/>
      <c r="F23" s="2" t="s">
        <v>19</v>
      </c>
      <c r="G23" s="1">
        <v>207</v>
      </c>
      <c r="H23" s="1"/>
      <c r="I23" s="1"/>
      <c r="J23" s="13">
        <f aca="true" t="shared" si="3" ref="J23:J34">+G23-B23</f>
        <v>-70</v>
      </c>
    </row>
    <row r="24" spans="1:10" ht="12.75">
      <c r="A24" s="20" t="s">
        <v>15</v>
      </c>
      <c r="B24">
        <v>564</v>
      </c>
      <c r="C24" s="1"/>
      <c r="D24" s="23"/>
      <c r="F24" s="2" t="s">
        <v>15</v>
      </c>
      <c r="G24" s="1">
        <v>507</v>
      </c>
      <c r="H24" s="1"/>
      <c r="I24" s="1"/>
      <c r="J24" s="13">
        <f t="shared" si="3"/>
        <v>-57</v>
      </c>
    </row>
    <row r="25" spans="1:10" ht="12.75">
      <c r="A25" s="20" t="s">
        <v>16</v>
      </c>
      <c r="B25">
        <v>441</v>
      </c>
      <c r="C25" s="1"/>
      <c r="D25" s="23"/>
      <c r="F25" s="2" t="s">
        <v>16</v>
      </c>
      <c r="G25" s="1">
        <v>270</v>
      </c>
      <c r="H25" s="1"/>
      <c r="I25" s="1"/>
      <c r="J25" s="13">
        <f t="shared" si="3"/>
        <v>-171</v>
      </c>
    </row>
    <row r="26" spans="1:10" ht="12.75">
      <c r="A26" s="20" t="s">
        <v>17</v>
      </c>
      <c r="B26">
        <v>183</v>
      </c>
      <c r="C26" s="1"/>
      <c r="D26" s="23"/>
      <c r="F26" s="2" t="s">
        <v>17</v>
      </c>
      <c r="G26" s="1">
        <v>169</v>
      </c>
      <c r="H26" s="1"/>
      <c r="I26" s="1"/>
      <c r="J26" s="13">
        <f t="shared" si="3"/>
        <v>-14</v>
      </c>
    </row>
    <row r="27" spans="1:10" ht="12.75">
      <c r="A27" s="20" t="s">
        <v>18</v>
      </c>
      <c r="B27">
        <v>98</v>
      </c>
      <c r="C27" s="1"/>
      <c r="D27" s="23"/>
      <c r="F27" s="2" t="s">
        <v>18</v>
      </c>
      <c r="G27" s="1">
        <v>12</v>
      </c>
      <c r="H27" s="1"/>
      <c r="I27" s="1"/>
      <c r="J27" s="13">
        <f t="shared" si="3"/>
        <v>-86</v>
      </c>
    </row>
    <row r="28" spans="1:10" ht="12.75">
      <c r="A28" s="5" t="s">
        <v>20</v>
      </c>
      <c r="B28" s="4">
        <v>1563</v>
      </c>
      <c r="C28" s="19">
        <v>113.6</v>
      </c>
      <c r="D28" s="7">
        <f>+B28/C28</f>
        <v>13.75880281690141</v>
      </c>
      <c r="F28" s="5" t="s">
        <v>20</v>
      </c>
      <c r="G28" s="4">
        <f>SUM(G23:G27)</f>
        <v>1165</v>
      </c>
      <c r="H28" s="4">
        <v>107.92</v>
      </c>
      <c r="I28" s="7">
        <f>+G28/H28</f>
        <v>10.795033358042994</v>
      </c>
      <c r="J28" s="14">
        <f>SUM(J23:J27)</f>
        <v>-398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13.75880281690141</v>
      </c>
      <c r="C30" s="19"/>
      <c r="D30" s="7"/>
      <c r="F30" s="8" t="s">
        <v>13</v>
      </c>
      <c r="G30" s="11">
        <f>+G28/H28</f>
        <v>10.795033358042994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4276</v>
      </c>
      <c r="C32" s="23">
        <v>1364.63</v>
      </c>
      <c r="D32" s="7">
        <f>+B32/C32</f>
        <v>3.13345009269912</v>
      </c>
      <c r="F32" s="2" t="s">
        <v>12</v>
      </c>
      <c r="G32" s="4">
        <v>3423</v>
      </c>
      <c r="H32" s="4">
        <v>1016.93</v>
      </c>
      <c r="I32" s="7">
        <f>+G32/H32</f>
        <v>3.36601339325224</v>
      </c>
      <c r="J32" s="14">
        <f t="shared" si="3"/>
        <v>-853</v>
      </c>
    </row>
    <row r="33" spans="1:10" ht="12.75">
      <c r="A33" s="2" t="s">
        <v>6</v>
      </c>
      <c r="B33" s="1">
        <v>2828</v>
      </c>
      <c r="C33" s="23"/>
      <c r="D33" s="23"/>
      <c r="F33" s="2" t="s">
        <v>6</v>
      </c>
      <c r="G33" s="1">
        <v>1804</v>
      </c>
      <c r="H33" s="1">
        <v>90</v>
      </c>
      <c r="I33" s="7">
        <f>+G33/H33</f>
        <v>20.044444444444444</v>
      </c>
      <c r="J33" s="13">
        <f t="shared" si="3"/>
        <v>-1024</v>
      </c>
    </row>
    <row r="34" spans="1:10" ht="12.75">
      <c r="A34" s="2"/>
      <c r="B34" s="1"/>
      <c r="C34" s="23"/>
      <c r="D34" s="23"/>
      <c r="F34" s="2" t="s">
        <v>35</v>
      </c>
      <c r="G34" s="1">
        <v>266</v>
      </c>
      <c r="H34" s="1">
        <v>51.75</v>
      </c>
      <c r="I34" s="7">
        <f>+G34/H34</f>
        <v>5.140096618357488</v>
      </c>
      <c r="J34" s="13">
        <f t="shared" si="3"/>
        <v>266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3.13345009269912</v>
      </c>
      <c r="C36" s="1"/>
      <c r="D36" s="23"/>
      <c r="F36" s="8" t="s">
        <v>13</v>
      </c>
      <c r="G36" s="11">
        <f>+G32/H32</f>
        <v>3.36601339325224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1">
        <v>983</v>
      </c>
      <c r="C38" s="19">
        <v>150</v>
      </c>
      <c r="D38" s="7">
        <f>+B38/C38</f>
        <v>6.553333333333334</v>
      </c>
      <c r="F38" s="3" t="s">
        <v>9</v>
      </c>
      <c r="G38" s="4">
        <v>885</v>
      </c>
      <c r="H38" s="4">
        <v>142.5</v>
      </c>
      <c r="I38" s="7">
        <f>+G38/H38</f>
        <v>6.2105263157894735</v>
      </c>
      <c r="J38" s="14">
        <f>+G38-B38</f>
        <v>-98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6.553333333333334</v>
      </c>
      <c r="C40" s="1"/>
      <c r="D40" s="7"/>
      <c r="F40" s="8" t="s">
        <v>13</v>
      </c>
      <c r="G40" s="11">
        <f>+G38/H38</f>
        <v>6.2105263157894735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53181</v>
      </c>
      <c r="C42" s="4">
        <v>4128.23</v>
      </c>
      <c r="D42" s="30">
        <f>+B42/C42</f>
        <v>12.882276423551984</v>
      </c>
      <c r="F42" s="5" t="s">
        <v>21</v>
      </c>
      <c r="G42" s="4">
        <f>+G19+G28+G32+G33+G34+G38</f>
        <v>49267</v>
      </c>
      <c r="H42" s="4">
        <f>+H19+H28++H32+H33+H34+H38</f>
        <v>3919.85</v>
      </c>
      <c r="I42" s="7">
        <f>+G42/H42</f>
        <v>12.56859318596375</v>
      </c>
      <c r="J42" s="14">
        <f>+G42-B42</f>
        <v>-3914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12.882276423551984</v>
      </c>
      <c r="C44" s="1"/>
      <c r="D44" s="23"/>
      <c r="G44" s="11">
        <f>+G42/H1</f>
        <v>12.56859318596375</v>
      </c>
      <c r="H44" s="1"/>
      <c r="I44" s="1"/>
      <c r="J44" s="7">
        <f>+G44-B44</f>
        <v>-0.3136832375882346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J45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4331.71</v>
      </c>
      <c r="D1" s="1"/>
      <c r="F1" t="s">
        <v>11</v>
      </c>
      <c r="G1" t="s">
        <v>29</v>
      </c>
      <c r="H1">
        <v>4002.66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40034</v>
      </c>
      <c r="C3" s="1"/>
      <c r="D3" s="1"/>
      <c r="G3" s="10">
        <v>40399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>
        <v>2996</v>
      </c>
      <c r="C6" s="23">
        <v>148</v>
      </c>
      <c r="D6" s="21">
        <f>+B6/C6</f>
        <v>20.243243243243242</v>
      </c>
      <c r="F6" s="2" t="s">
        <v>0</v>
      </c>
      <c r="G6" s="1">
        <v>2797</v>
      </c>
      <c r="H6" s="1">
        <v>148</v>
      </c>
      <c r="I6" s="6">
        <f aca="true" t="shared" si="0" ref="I6:I19">+G6/H6</f>
        <v>18.89864864864865</v>
      </c>
      <c r="J6" s="13">
        <f>+G6-B6</f>
        <v>-199</v>
      </c>
    </row>
    <row r="7" spans="1:10" ht="12.75">
      <c r="A7" s="20" t="s">
        <v>7</v>
      </c>
      <c r="B7">
        <v>3872</v>
      </c>
      <c r="C7" s="23">
        <v>158</v>
      </c>
      <c r="D7" s="21">
        <f aca="true" t="shared" si="1" ref="D7:D18">+B7/C7</f>
        <v>24.50632911392405</v>
      </c>
      <c r="F7" s="2" t="s">
        <v>7</v>
      </c>
      <c r="G7" s="1">
        <v>3341</v>
      </c>
      <c r="H7" s="1">
        <v>158</v>
      </c>
      <c r="I7" s="6">
        <f t="shared" si="0"/>
        <v>21.145569620253166</v>
      </c>
      <c r="J7" s="13">
        <f aca="true" t="shared" si="2" ref="J7:J19">+G7-B7</f>
        <v>-531</v>
      </c>
    </row>
    <row r="8" spans="1:10" ht="12.75">
      <c r="A8" s="20" t="s">
        <v>1</v>
      </c>
      <c r="B8">
        <v>3848</v>
      </c>
      <c r="C8" s="23">
        <v>148</v>
      </c>
      <c r="D8" s="21">
        <f t="shared" si="1"/>
        <v>26</v>
      </c>
      <c r="F8" s="2" t="s">
        <v>1</v>
      </c>
      <c r="G8" s="1">
        <v>3699</v>
      </c>
      <c r="H8" s="1">
        <v>148</v>
      </c>
      <c r="I8" s="6">
        <f t="shared" si="0"/>
        <v>24.993243243243242</v>
      </c>
      <c r="J8" s="13">
        <f t="shared" si="2"/>
        <v>-149</v>
      </c>
    </row>
    <row r="9" spans="1:10" ht="12.75">
      <c r="A9" s="20" t="s">
        <v>8</v>
      </c>
      <c r="B9">
        <v>3041</v>
      </c>
      <c r="C9" s="23">
        <v>148</v>
      </c>
      <c r="D9" s="21">
        <f t="shared" si="1"/>
        <v>20.5472972972973</v>
      </c>
      <c r="F9" s="2" t="s">
        <v>8</v>
      </c>
      <c r="G9" s="1">
        <v>2925</v>
      </c>
      <c r="H9" s="1">
        <v>148</v>
      </c>
      <c r="I9" s="6">
        <f t="shared" si="0"/>
        <v>19.763513513513512</v>
      </c>
      <c r="J9" s="13">
        <f t="shared" si="2"/>
        <v>-116</v>
      </c>
    </row>
    <row r="10" spans="1:10" ht="12.75">
      <c r="A10" s="20" t="s">
        <v>2</v>
      </c>
      <c r="B10">
        <v>2265</v>
      </c>
      <c r="C10" s="23">
        <v>148</v>
      </c>
      <c r="D10" s="21">
        <f t="shared" si="1"/>
        <v>15.304054054054054</v>
      </c>
      <c r="F10" s="2" t="s">
        <v>2</v>
      </c>
      <c r="G10" s="1">
        <v>2400</v>
      </c>
      <c r="H10" s="1">
        <v>148</v>
      </c>
      <c r="I10" s="6">
        <f t="shared" si="0"/>
        <v>16.216216216216218</v>
      </c>
      <c r="J10" s="13">
        <f t="shared" si="2"/>
        <v>135</v>
      </c>
    </row>
    <row r="11" spans="1:10" ht="12.75">
      <c r="A11" s="20" t="s">
        <v>14</v>
      </c>
      <c r="B11">
        <v>4128</v>
      </c>
      <c r="C11" s="23">
        <v>296</v>
      </c>
      <c r="D11" s="21">
        <f t="shared" si="1"/>
        <v>13.945945945945946</v>
      </c>
      <c r="F11" s="2" t="s">
        <v>14</v>
      </c>
      <c r="G11" s="1">
        <v>4784</v>
      </c>
      <c r="H11" s="1">
        <v>296</v>
      </c>
      <c r="I11" s="6">
        <f t="shared" si="0"/>
        <v>16.16216216216216</v>
      </c>
      <c r="J11" s="13">
        <f t="shared" si="2"/>
        <v>656</v>
      </c>
    </row>
    <row r="12" spans="1:10" ht="12.75">
      <c r="A12" s="20" t="s">
        <v>30</v>
      </c>
      <c r="B12" s="26">
        <v>1597</v>
      </c>
      <c r="C12" s="27">
        <v>158</v>
      </c>
      <c r="D12" s="28"/>
      <c r="F12" s="2" t="s">
        <v>30</v>
      </c>
      <c r="G12" s="1">
        <v>1881</v>
      </c>
      <c r="H12" s="1">
        <v>158</v>
      </c>
      <c r="I12" s="6">
        <f t="shared" si="0"/>
        <v>11.905063291139241</v>
      </c>
      <c r="J12" s="13">
        <f t="shared" si="2"/>
        <v>284</v>
      </c>
    </row>
    <row r="13" spans="1:10" ht="12.75">
      <c r="A13" s="20" t="s">
        <v>3</v>
      </c>
      <c r="B13">
        <v>6686</v>
      </c>
      <c r="C13" s="23">
        <v>305</v>
      </c>
      <c r="D13" s="21">
        <f t="shared" si="1"/>
        <v>21.921311475409837</v>
      </c>
      <c r="F13" s="2" t="s">
        <v>3</v>
      </c>
      <c r="G13" s="1">
        <v>6778</v>
      </c>
      <c r="H13" s="1">
        <v>305</v>
      </c>
      <c r="I13" s="6">
        <f t="shared" si="0"/>
        <v>22.222950819672132</v>
      </c>
      <c r="J13" s="13">
        <f t="shared" si="2"/>
        <v>92</v>
      </c>
    </row>
    <row r="14" spans="1:10" ht="12.75">
      <c r="A14" s="20" t="s">
        <v>4</v>
      </c>
      <c r="B14">
        <v>291</v>
      </c>
      <c r="C14" s="23">
        <v>100</v>
      </c>
      <c r="D14" s="21">
        <f t="shared" si="1"/>
        <v>2.91</v>
      </c>
      <c r="F14" s="2" t="s">
        <v>4</v>
      </c>
      <c r="G14" s="1">
        <v>516</v>
      </c>
      <c r="H14" s="1">
        <v>100</v>
      </c>
      <c r="I14" s="6">
        <f t="shared" si="0"/>
        <v>5.16</v>
      </c>
      <c r="J14" s="13">
        <f t="shared" si="2"/>
        <v>225</v>
      </c>
    </row>
    <row r="15" spans="1:10" ht="12.75">
      <c r="A15" s="20" t="s">
        <v>25</v>
      </c>
      <c r="B15">
        <v>2314</v>
      </c>
      <c r="C15" s="23">
        <v>289</v>
      </c>
      <c r="D15" s="21">
        <f t="shared" si="1"/>
        <v>8.006920415224913</v>
      </c>
      <c r="F15" s="2" t="s">
        <v>25</v>
      </c>
      <c r="G15" s="1">
        <v>2515</v>
      </c>
      <c r="H15" s="1">
        <v>314</v>
      </c>
      <c r="I15" s="6">
        <f t="shared" si="0"/>
        <v>8.009554140127388</v>
      </c>
      <c r="J15" s="13">
        <f>+G15-B15</f>
        <v>201</v>
      </c>
    </row>
    <row r="16" spans="1:10" ht="12.75">
      <c r="A16" s="20" t="s">
        <v>5</v>
      </c>
      <c r="B16">
        <v>7967</v>
      </c>
      <c r="C16" s="23">
        <v>370</v>
      </c>
      <c r="D16" s="21">
        <f t="shared" si="1"/>
        <v>21.532432432432433</v>
      </c>
      <c r="F16" s="2" t="s">
        <v>5</v>
      </c>
      <c r="G16" s="1">
        <v>7961</v>
      </c>
      <c r="H16" s="1">
        <v>370</v>
      </c>
      <c r="I16" s="6">
        <f t="shared" si="0"/>
        <v>21.516216216216215</v>
      </c>
      <c r="J16" s="13">
        <f t="shared" si="2"/>
        <v>-6</v>
      </c>
    </row>
    <row r="17" spans="1:10" ht="12.75">
      <c r="A17" s="20" t="s">
        <v>31</v>
      </c>
      <c r="B17">
        <v>453</v>
      </c>
      <c r="C17" s="23">
        <v>44</v>
      </c>
      <c r="D17" s="21">
        <f t="shared" si="1"/>
        <v>10.295454545454545</v>
      </c>
      <c r="F17" s="2" t="s">
        <v>31</v>
      </c>
      <c r="G17" s="1">
        <v>438</v>
      </c>
      <c r="H17" s="1">
        <v>44</v>
      </c>
      <c r="I17" s="6">
        <f t="shared" si="0"/>
        <v>9.954545454545455</v>
      </c>
      <c r="J17" s="13">
        <f t="shared" si="2"/>
        <v>-15</v>
      </c>
    </row>
    <row r="18" spans="1:10" ht="12.75">
      <c r="A18" s="20" t="s">
        <v>26</v>
      </c>
      <c r="B18">
        <v>4695</v>
      </c>
      <c r="C18" s="23">
        <v>270</v>
      </c>
      <c r="D18" s="21">
        <f t="shared" si="1"/>
        <v>17.38888888888889</v>
      </c>
      <c r="F18" s="2" t="s">
        <v>26</v>
      </c>
      <c r="G18" s="1">
        <v>5182</v>
      </c>
      <c r="H18" s="1">
        <v>270</v>
      </c>
      <c r="I18" s="6">
        <f t="shared" si="0"/>
        <v>19.192592592592593</v>
      </c>
      <c r="J18" s="13">
        <f t="shared" si="2"/>
        <v>487</v>
      </c>
    </row>
    <row r="19" spans="1:10" ht="12.75">
      <c r="A19" s="5" t="s">
        <v>20</v>
      </c>
      <c r="B19" s="4">
        <v>44153</v>
      </c>
      <c r="C19" s="4">
        <v>2582</v>
      </c>
      <c r="D19" s="7">
        <f>+B19/C19</f>
        <v>17.1003098373354</v>
      </c>
      <c r="F19" s="5" t="s">
        <v>20</v>
      </c>
      <c r="G19" s="4">
        <f>SUM(G6:G18)</f>
        <v>45217</v>
      </c>
      <c r="H19" s="4">
        <f>SUM(H6:H18)</f>
        <v>2607</v>
      </c>
      <c r="I19" s="7">
        <f t="shared" si="0"/>
        <v>17.34445723053318</v>
      </c>
      <c r="J19" s="14">
        <f t="shared" si="2"/>
        <v>1064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17.1003098373354</v>
      </c>
      <c r="C21" s="4"/>
      <c r="D21" s="7"/>
      <c r="F21" s="8" t="s">
        <v>13</v>
      </c>
      <c r="G21" s="11">
        <f>+G19/H19</f>
        <v>17.34445723053318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>
        <v>290</v>
      </c>
      <c r="C23" s="1"/>
      <c r="D23" s="23"/>
      <c r="F23" s="2" t="s">
        <v>19</v>
      </c>
      <c r="G23" s="1">
        <v>225</v>
      </c>
      <c r="H23" s="1"/>
      <c r="I23" s="1"/>
      <c r="J23" s="13">
        <f aca="true" t="shared" si="3" ref="J23:J34">+G23-B23</f>
        <v>-65</v>
      </c>
    </row>
    <row r="24" spans="1:10" ht="12.75">
      <c r="A24" s="20" t="s">
        <v>15</v>
      </c>
      <c r="B24">
        <v>616</v>
      </c>
      <c r="C24" s="1"/>
      <c r="D24" s="23"/>
      <c r="F24" s="2" t="s">
        <v>15</v>
      </c>
      <c r="G24" s="1">
        <v>547</v>
      </c>
      <c r="H24" s="1"/>
      <c r="I24" s="1"/>
      <c r="J24" s="13">
        <f t="shared" si="3"/>
        <v>-69</v>
      </c>
    </row>
    <row r="25" spans="1:10" ht="12.75">
      <c r="A25" s="20" t="s">
        <v>16</v>
      </c>
      <c r="B25">
        <v>423</v>
      </c>
      <c r="C25" s="1"/>
      <c r="D25" s="23"/>
      <c r="F25" s="2" t="s">
        <v>16</v>
      </c>
      <c r="G25" s="1">
        <v>298</v>
      </c>
      <c r="H25" s="1"/>
      <c r="I25" s="1"/>
      <c r="J25" s="13">
        <f t="shared" si="3"/>
        <v>-125</v>
      </c>
    </row>
    <row r="26" spans="1:10" ht="12.75">
      <c r="A26" s="20" t="s">
        <v>17</v>
      </c>
      <c r="B26">
        <v>141</v>
      </c>
      <c r="C26" s="1"/>
      <c r="D26" s="23"/>
      <c r="F26" s="2" t="s">
        <v>17</v>
      </c>
      <c r="G26" s="1">
        <v>144</v>
      </c>
      <c r="H26" s="1"/>
      <c r="I26" s="1"/>
      <c r="J26" s="13">
        <f t="shared" si="3"/>
        <v>3</v>
      </c>
    </row>
    <row r="27" spans="1:10" ht="12.75">
      <c r="A27" s="20" t="s">
        <v>18</v>
      </c>
      <c r="B27">
        <v>51</v>
      </c>
      <c r="C27" s="1"/>
      <c r="D27" s="23"/>
      <c r="F27" s="2" t="s">
        <v>18</v>
      </c>
      <c r="G27" s="1">
        <v>27</v>
      </c>
      <c r="H27" s="1"/>
      <c r="I27" s="1"/>
      <c r="J27" s="13">
        <f t="shared" si="3"/>
        <v>-24</v>
      </c>
    </row>
    <row r="28" spans="1:10" ht="12.75">
      <c r="A28" s="5" t="s">
        <v>20</v>
      </c>
      <c r="B28" s="4">
        <v>1521</v>
      </c>
      <c r="C28" s="19">
        <v>113.6</v>
      </c>
      <c r="D28" s="7">
        <f>+B28/C28</f>
        <v>13.389084507042254</v>
      </c>
      <c r="F28" s="5" t="s">
        <v>20</v>
      </c>
      <c r="G28" s="4">
        <f>SUM(G23:G27)</f>
        <v>1241</v>
      </c>
      <c r="H28" s="4">
        <v>113.6</v>
      </c>
      <c r="I28" s="7">
        <f>+G28/H28</f>
        <v>10.924295774647888</v>
      </c>
      <c r="J28" s="14">
        <f>SUM(J23:J27)</f>
        <v>-280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13.389084507042254</v>
      </c>
      <c r="C30" s="19"/>
      <c r="D30" s="7"/>
      <c r="F30" s="8" t="s">
        <v>13</v>
      </c>
      <c r="G30" s="11">
        <f>+G28/H28</f>
        <v>10.924295774647888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4316</v>
      </c>
      <c r="C32" s="23">
        <v>1341.11</v>
      </c>
      <c r="D32" s="7">
        <f>+B32/C32</f>
        <v>3.218229675418124</v>
      </c>
      <c r="F32" s="2" t="s">
        <v>12</v>
      </c>
      <c r="G32" s="4">
        <v>3305</v>
      </c>
      <c r="H32" s="4">
        <v>978.06</v>
      </c>
      <c r="I32" s="7">
        <f>+G32/H32</f>
        <v>3.3791382941741817</v>
      </c>
      <c r="J32" s="14">
        <f t="shared" si="3"/>
        <v>-1011</v>
      </c>
    </row>
    <row r="33" spans="1:10" ht="12.75">
      <c r="A33" s="2" t="s">
        <v>6</v>
      </c>
      <c r="B33" s="1">
        <v>930</v>
      </c>
      <c r="C33" s="23">
        <v>100</v>
      </c>
      <c r="D33" s="7">
        <f>+B33/C33</f>
        <v>9.3</v>
      </c>
      <c r="F33" s="2" t="s">
        <v>6</v>
      </c>
      <c r="G33" s="1">
        <v>1000</v>
      </c>
      <c r="H33" s="4">
        <v>100</v>
      </c>
      <c r="I33" s="7">
        <f>+G33/H33</f>
        <v>10</v>
      </c>
      <c r="J33" s="13">
        <f t="shared" si="3"/>
        <v>70</v>
      </c>
    </row>
    <row r="34" spans="1:10" ht="12.75">
      <c r="A34" s="2" t="s">
        <v>33</v>
      </c>
      <c r="B34" s="1">
        <v>159</v>
      </c>
      <c r="C34" s="23">
        <v>45</v>
      </c>
      <c r="D34" s="23"/>
      <c r="F34" s="2" t="s">
        <v>33</v>
      </c>
      <c r="G34" s="1">
        <v>271</v>
      </c>
      <c r="H34" s="4">
        <v>54</v>
      </c>
      <c r="I34" s="7">
        <f>+G34/H34</f>
        <v>5.018518518518518</v>
      </c>
      <c r="J34" s="13">
        <f t="shared" si="3"/>
        <v>112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3.218229675418124</v>
      </c>
      <c r="C36" s="1"/>
      <c r="D36" s="23"/>
      <c r="F36" s="8" t="s">
        <v>13</v>
      </c>
      <c r="G36" s="11">
        <f>+G32/H32</f>
        <v>3.3791382941741817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4">
        <v>910</v>
      </c>
      <c r="C38" s="19">
        <v>150</v>
      </c>
      <c r="D38" s="7">
        <f>+B38/C38</f>
        <v>6.066666666666666</v>
      </c>
      <c r="F38" s="3" t="s">
        <v>9</v>
      </c>
      <c r="G38" s="4">
        <v>953</v>
      </c>
      <c r="H38" s="4">
        <v>150</v>
      </c>
      <c r="I38" s="7">
        <f>+G38/H38</f>
        <v>6.3533333333333335</v>
      </c>
      <c r="J38" s="14">
        <f>+G38-B38</f>
        <v>43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6.066666666666666</v>
      </c>
      <c r="C40" s="1"/>
      <c r="D40" s="7"/>
      <c r="F40" s="8" t="s">
        <v>13</v>
      </c>
      <c r="G40" s="11">
        <f>+G38/H38</f>
        <v>6.3533333333333335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51989</v>
      </c>
      <c r="C42" s="4">
        <v>4331.71</v>
      </c>
      <c r="D42" s="30">
        <f>+B42/C42</f>
        <v>12.001957656445144</v>
      </c>
      <c r="F42" s="5" t="s">
        <v>21</v>
      </c>
      <c r="G42" s="4">
        <f>+G19+G28+G32+G33+G34+G38</f>
        <v>51987</v>
      </c>
      <c r="H42" s="4">
        <f>+H19+H28++H32+H33+H34+H38</f>
        <v>4002.66</v>
      </c>
      <c r="I42" s="7">
        <f>+G42/H42</f>
        <v>12.98811290491823</v>
      </c>
      <c r="J42" s="14">
        <f>+G42-B42</f>
        <v>-2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12.001957656445144</v>
      </c>
      <c r="C44" s="1"/>
      <c r="D44" s="23"/>
      <c r="G44" s="11">
        <f>+G42/H1</f>
        <v>12.98811290491823</v>
      </c>
      <c r="H44" s="1"/>
      <c r="I44" s="1"/>
      <c r="J44" s="7">
        <f>+G44-B44</f>
        <v>0.9861552484730858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J44"/>
    </sheetView>
  </sheetViews>
  <sheetFormatPr defaultColWidth="9.140625" defaultRowHeight="12.75"/>
  <cols>
    <col min="1" max="1" width="26.00390625" style="0" bestFit="1" customWidth="1"/>
    <col min="5" max="5" width="4.421875" style="0" customWidth="1"/>
    <col min="6" max="6" width="29.7109375" style="0" bestFit="1" customWidth="1"/>
    <col min="10" max="10" width="9.7109375" style="0" customWidth="1"/>
  </cols>
  <sheetData>
    <row r="1" spans="1:8" ht="12.75">
      <c r="A1" s="2" t="s">
        <v>11</v>
      </c>
      <c r="B1" s="1" t="s">
        <v>29</v>
      </c>
      <c r="C1" s="1">
        <v>5002.88</v>
      </c>
      <c r="D1" s="1"/>
      <c r="F1" t="s">
        <v>11</v>
      </c>
      <c r="G1" t="s">
        <v>29</v>
      </c>
      <c r="H1">
        <v>4913.59</v>
      </c>
    </row>
    <row r="2" spans="2:10" ht="12.75">
      <c r="B2" s="6"/>
      <c r="C2" s="1"/>
      <c r="D2" s="1"/>
      <c r="J2" s="4" t="s">
        <v>27</v>
      </c>
    </row>
    <row r="3" spans="1:10" ht="12.75">
      <c r="A3" s="17"/>
      <c r="B3" s="18">
        <v>40065</v>
      </c>
      <c r="C3" s="1"/>
      <c r="D3" s="1"/>
      <c r="G3" s="10">
        <v>40430</v>
      </c>
      <c r="H3" s="4"/>
      <c r="I3" s="4"/>
      <c r="J3" s="4" t="s">
        <v>22</v>
      </c>
    </row>
    <row r="4" spans="1:10" ht="12.75">
      <c r="A4" s="17"/>
      <c r="B4" s="18" t="s">
        <v>28</v>
      </c>
      <c r="C4" s="19" t="s">
        <v>24</v>
      </c>
      <c r="D4" s="19" t="s">
        <v>23</v>
      </c>
      <c r="G4" s="4" t="s">
        <v>28</v>
      </c>
      <c r="H4" s="4" t="s">
        <v>24</v>
      </c>
      <c r="I4" s="4" t="s">
        <v>23</v>
      </c>
      <c r="J4" s="12" t="s">
        <v>34</v>
      </c>
    </row>
    <row r="5" spans="1:6" ht="12.75">
      <c r="A5" s="3" t="s">
        <v>10</v>
      </c>
      <c r="C5" s="1"/>
      <c r="D5" s="4"/>
      <c r="F5" s="3" t="s">
        <v>10</v>
      </c>
    </row>
    <row r="6" spans="1:10" ht="12.75">
      <c r="A6" s="20" t="s">
        <v>0</v>
      </c>
      <c r="B6">
        <v>3835</v>
      </c>
      <c r="C6" s="23">
        <v>178.5</v>
      </c>
      <c r="D6" s="21">
        <f>+B6/C6</f>
        <v>21.484593837535012</v>
      </c>
      <c r="F6" s="2" t="s">
        <v>0</v>
      </c>
      <c r="G6" s="1">
        <v>3857</v>
      </c>
      <c r="H6" s="1">
        <v>178.5</v>
      </c>
      <c r="I6" s="6">
        <f aca="true" t="shared" si="0" ref="I6:I19">+G6/H6</f>
        <v>21.607843137254903</v>
      </c>
      <c r="J6" s="13">
        <f>+G6-B6</f>
        <v>22</v>
      </c>
    </row>
    <row r="7" spans="1:10" ht="12.75">
      <c r="A7" s="20" t="s">
        <v>7</v>
      </c>
      <c r="B7">
        <v>4503</v>
      </c>
      <c r="C7" s="23">
        <v>190.5</v>
      </c>
      <c r="D7" s="21">
        <f aca="true" t="shared" si="1" ref="D7:D18">+B7/C7</f>
        <v>23.637795275590552</v>
      </c>
      <c r="F7" s="2" t="s">
        <v>7</v>
      </c>
      <c r="G7" s="1">
        <v>4066</v>
      </c>
      <c r="H7" s="1">
        <v>190.5</v>
      </c>
      <c r="I7" s="6">
        <f t="shared" si="0"/>
        <v>21.343832020997375</v>
      </c>
      <c r="J7" s="13">
        <f aca="true" t="shared" si="2" ref="J7:J19">+G7-B7</f>
        <v>-437</v>
      </c>
    </row>
    <row r="8" spans="1:10" ht="12.75">
      <c r="A8" s="20" t="s">
        <v>1</v>
      </c>
      <c r="B8">
        <v>4892</v>
      </c>
      <c r="C8" s="23">
        <v>178.5</v>
      </c>
      <c r="D8" s="21">
        <f t="shared" si="1"/>
        <v>27.406162464985993</v>
      </c>
      <c r="F8" s="2" t="s">
        <v>1</v>
      </c>
      <c r="G8" s="1">
        <v>4718</v>
      </c>
      <c r="H8" s="1">
        <v>178.5</v>
      </c>
      <c r="I8" s="6">
        <f t="shared" si="0"/>
        <v>26.431372549019606</v>
      </c>
      <c r="J8" s="13">
        <f t="shared" si="2"/>
        <v>-174</v>
      </c>
    </row>
    <row r="9" spans="1:10" ht="12.75">
      <c r="A9" s="20" t="s">
        <v>8</v>
      </c>
      <c r="B9">
        <v>3946</v>
      </c>
      <c r="C9" s="23">
        <v>178.5</v>
      </c>
      <c r="D9" s="21">
        <f t="shared" si="1"/>
        <v>22.106442577030812</v>
      </c>
      <c r="F9" s="2" t="s">
        <v>8</v>
      </c>
      <c r="G9" s="1">
        <v>3973</v>
      </c>
      <c r="H9" s="1">
        <v>178.5</v>
      </c>
      <c r="I9" s="6">
        <f t="shared" si="0"/>
        <v>22.257703081232492</v>
      </c>
      <c r="J9" s="13">
        <f t="shared" si="2"/>
        <v>27</v>
      </c>
    </row>
    <row r="10" spans="1:10" ht="12.75">
      <c r="A10" s="20" t="s">
        <v>2</v>
      </c>
      <c r="B10">
        <v>2813</v>
      </c>
      <c r="C10" s="23">
        <v>178.5</v>
      </c>
      <c r="D10" s="21">
        <f t="shared" si="1"/>
        <v>15.759103641456583</v>
      </c>
      <c r="F10" s="2" t="s">
        <v>2</v>
      </c>
      <c r="G10" s="1">
        <v>3034</v>
      </c>
      <c r="H10" s="1">
        <v>178.5</v>
      </c>
      <c r="I10" s="6">
        <f t="shared" si="0"/>
        <v>16.99719887955182</v>
      </c>
      <c r="J10" s="13">
        <f t="shared" si="2"/>
        <v>221</v>
      </c>
    </row>
    <row r="11" spans="1:10" ht="12.75">
      <c r="A11" s="20" t="s">
        <v>14</v>
      </c>
      <c r="B11">
        <v>4847</v>
      </c>
      <c r="C11" s="23">
        <v>357</v>
      </c>
      <c r="D11" s="21">
        <f t="shared" si="1"/>
        <v>13.57703081232493</v>
      </c>
      <c r="F11" s="2" t="s">
        <v>14</v>
      </c>
      <c r="G11" s="1">
        <v>6103</v>
      </c>
      <c r="H11" s="1">
        <v>357</v>
      </c>
      <c r="I11" s="6">
        <f t="shared" si="0"/>
        <v>17.095238095238095</v>
      </c>
      <c r="J11" s="13">
        <f t="shared" si="2"/>
        <v>1256</v>
      </c>
    </row>
    <row r="12" spans="1:10" ht="12.75">
      <c r="A12" s="20" t="s">
        <v>30</v>
      </c>
      <c r="B12" s="26">
        <v>2142</v>
      </c>
      <c r="C12" s="27">
        <v>190.5</v>
      </c>
      <c r="D12" s="28"/>
      <c r="F12" s="2" t="s">
        <v>30</v>
      </c>
      <c r="G12" s="1">
        <v>2390</v>
      </c>
      <c r="H12" s="1">
        <v>190.5</v>
      </c>
      <c r="I12" s="6">
        <f t="shared" si="0"/>
        <v>12.545931758530184</v>
      </c>
      <c r="J12" s="13">
        <f t="shared" si="2"/>
        <v>248</v>
      </c>
    </row>
    <row r="13" spans="1:10" ht="12.75">
      <c r="A13" s="20" t="s">
        <v>3</v>
      </c>
      <c r="B13">
        <v>7867</v>
      </c>
      <c r="C13" s="23">
        <v>368</v>
      </c>
      <c r="D13" s="21">
        <f t="shared" si="1"/>
        <v>21.377717391304348</v>
      </c>
      <c r="F13" s="2" t="s">
        <v>3</v>
      </c>
      <c r="G13" s="1">
        <v>8423</v>
      </c>
      <c r="H13" s="1">
        <v>368</v>
      </c>
      <c r="I13" s="6">
        <f t="shared" si="0"/>
        <v>22.88858695652174</v>
      </c>
      <c r="J13" s="13">
        <f t="shared" si="2"/>
        <v>556</v>
      </c>
    </row>
    <row r="14" spans="1:10" ht="12.75">
      <c r="A14" s="20" t="s">
        <v>4</v>
      </c>
      <c r="B14">
        <v>407</v>
      </c>
      <c r="C14" s="23">
        <v>120</v>
      </c>
      <c r="D14" s="21">
        <f t="shared" si="1"/>
        <v>3.3916666666666666</v>
      </c>
      <c r="F14" s="2" t="s">
        <v>4</v>
      </c>
      <c r="G14" s="1">
        <v>566</v>
      </c>
      <c r="H14" s="1">
        <v>120</v>
      </c>
      <c r="I14" s="6">
        <f t="shared" si="0"/>
        <v>4.716666666666667</v>
      </c>
      <c r="J14" s="13">
        <f t="shared" si="2"/>
        <v>159</v>
      </c>
    </row>
    <row r="15" spans="1:10" ht="12.75">
      <c r="A15" s="20" t="s">
        <v>25</v>
      </c>
      <c r="B15">
        <v>6016</v>
      </c>
      <c r="C15" s="23">
        <v>348.5</v>
      </c>
      <c r="D15" s="21">
        <f t="shared" si="1"/>
        <v>17.262553802008608</v>
      </c>
      <c r="F15" s="2" t="s">
        <v>25</v>
      </c>
      <c r="G15" s="1">
        <v>6121</v>
      </c>
      <c r="H15" s="1">
        <v>378.5</v>
      </c>
      <c r="I15" s="6">
        <f t="shared" si="0"/>
        <v>16.171730515191545</v>
      </c>
      <c r="J15" s="13">
        <f>+G15-B15</f>
        <v>105</v>
      </c>
    </row>
    <row r="16" spans="1:10" ht="12.75">
      <c r="A16" s="20" t="s">
        <v>5</v>
      </c>
      <c r="B16">
        <v>10428</v>
      </c>
      <c r="C16" s="23">
        <v>456</v>
      </c>
      <c r="D16" s="21">
        <f t="shared" si="1"/>
        <v>22.86842105263158</v>
      </c>
      <c r="F16" s="2" t="s">
        <v>5</v>
      </c>
      <c r="G16" s="1">
        <v>10528</v>
      </c>
      <c r="H16" s="1">
        <v>456</v>
      </c>
      <c r="I16" s="6">
        <f t="shared" si="0"/>
        <v>23.087719298245613</v>
      </c>
      <c r="J16" s="13">
        <f t="shared" si="2"/>
        <v>100</v>
      </c>
    </row>
    <row r="17" spans="1:10" ht="12.75">
      <c r="A17" s="20" t="s">
        <v>31</v>
      </c>
      <c r="B17">
        <v>580</v>
      </c>
      <c r="C17" s="23">
        <v>55.5</v>
      </c>
      <c r="D17" s="21">
        <f t="shared" si="1"/>
        <v>10.45045045045045</v>
      </c>
      <c r="F17" s="2" t="s">
        <v>31</v>
      </c>
      <c r="G17" s="1">
        <v>657</v>
      </c>
      <c r="H17" s="1">
        <v>55.5</v>
      </c>
      <c r="I17" s="6">
        <f t="shared" si="0"/>
        <v>11.837837837837839</v>
      </c>
      <c r="J17" s="13">
        <f t="shared" si="2"/>
        <v>77</v>
      </c>
    </row>
    <row r="18" spans="1:10" ht="12.75">
      <c r="A18" s="20" t="s">
        <v>26</v>
      </c>
      <c r="B18">
        <v>5848</v>
      </c>
      <c r="C18" s="23">
        <v>332.5</v>
      </c>
      <c r="D18" s="21">
        <f t="shared" si="1"/>
        <v>17.58796992481203</v>
      </c>
      <c r="F18" s="2" t="s">
        <v>26</v>
      </c>
      <c r="G18" s="1">
        <v>6356</v>
      </c>
      <c r="H18" s="1">
        <v>332.5</v>
      </c>
      <c r="I18" s="6">
        <f t="shared" si="0"/>
        <v>19.11578947368421</v>
      </c>
      <c r="J18" s="13">
        <f t="shared" si="2"/>
        <v>508</v>
      </c>
    </row>
    <row r="19" spans="1:10" ht="12.75">
      <c r="A19" s="5" t="s">
        <v>20</v>
      </c>
      <c r="B19" s="4">
        <v>58124</v>
      </c>
      <c r="C19" s="4">
        <v>3132.5</v>
      </c>
      <c r="D19" s="7">
        <f>+B19/C19</f>
        <v>18.55514764565044</v>
      </c>
      <c r="F19" s="5" t="s">
        <v>20</v>
      </c>
      <c r="G19" s="4">
        <f>SUM(G6:G18)</f>
        <v>60792</v>
      </c>
      <c r="H19" s="4">
        <f>SUM(H6:H18)</f>
        <v>3162.5</v>
      </c>
      <c r="I19" s="7">
        <f t="shared" si="0"/>
        <v>19.222766798418974</v>
      </c>
      <c r="J19" s="14">
        <f t="shared" si="2"/>
        <v>2668</v>
      </c>
    </row>
    <row r="20" spans="1:10" ht="12.75">
      <c r="A20" s="5"/>
      <c r="B20" s="4"/>
      <c r="C20" s="4"/>
      <c r="D20" s="7"/>
      <c r="G20" s="1"/>
      <c r="H20" s="1"/>
      <c r="I20" s="1"/>
      <c r="J20" s="1"/>
    </row>
    <row r="21" spans="1:10" ht="12.75">
      <c r="A21" s="8" t="s">
        <v>13</v>
      </c>
      <c r="B21" s="22">
        <v>18.55514764565044</v>
      </c>
      <c r="C21" s="4"/>
      <c r="D21" s="7"/>
      <c r="F21" s="8" t="s">
        <v>13</v>
      </c>
      <c r="G21" s="11">
        <f>+G19/H19</f>
        <v>19.222766798418974</v>
      </c>
      <c r="H21" s="1"/>
      <c r="I21" s="1"/>
      <c r="J21" s="1"/>
    </row>
    <row r="22" spans="1:10" ht="12.75">
      <c r="A22" s="20"/>
      <c r="B22" s="6"/>
      <c r="C22" s="1"/>
      <c r="D22" s="23"/>
      <c r="G22" s="1"/>
      <c r="H22" s="1"/>
      <c r="I22" s="1"/>
      <c r="J22" s="1"/>
    </row>
    <row r="23" spans="1:10" ht="12.75">
      <c r="A23" s="20" t="s">
        <v>19</v>
      </c>
      <c r="B23">
        <v>346</v>
      </c>
      <c r="C23" s="1"/>
      <c r="D23" s="23"/>
      <c r="F23" s="2" t="s">
        <v>19</v>
      </c>
      <c r="G23" s="1">
        <v>262</v>
      </c>
      <c r="H23" s="1"/>
      <c r="I23" s="1"/>
      <c r="J23" s="13">
        <f aca="true" t="shared" si="3" ref="J23:J34">+G23-B23</f>
        <v>-84</v>
      </c>
    </row>
    <row r="24" spans="1:10" ht="12.75">
      <c r="A24" s="20" t="s">
        <v>15</v>
      </c>
      <c r="B24">
        <v>852</v>
      </c>
      <c r="C24" s="1"/>
      <c r="D24" s="23"/>
      <c r="F24" s="2" t="s">
        <v>15</v>
      </c>
      <c r="G24" s="1">
        <v>693</v>
      </c>
      <c r="H24" s="1"/>
      <c r="I24" s="1"/>
      <c r="J24" s="13">
        <f t="shared" si="3"/>
        <v>-159</v>
      </c>
    </row>
    <row r="25" spans="1:10" ht="12.75">
      <c r="A25" s="20" t="s">
        <v>16</v>
      </c>
      <c r="B25">
        <v>559</v>
      </c>
      <c r="C25" s="1"/>
      <c r="D25" s="23"/>
      <c r="F25" s="2" t="s">
        <v>16</v>
      </c>
      <c r="G25" s="1">
        <v>479</v>
      </c>
      <c r="H25" s="1"/>
      <c r="I25" s="1"/>
      <c r="J25" s="13">
        <f t="shared" si="3"/>
        <v>-80</v>
      </c>
    </row>
    <row r="26" spans="1:10" ht="12.75">
      <c r="A26" s="20" t="s">
        <v>17</v>
      </c>
      <c r="B26">
        <v>167</v>
      </c>
      <c r="C26" s="1"/>
      <c r="D26" s="23"/>
      <c r="F26" s="2" t="s">
        <v>17</v>
      </c>
      <c r="G26" s="1">
        <v>143</v>
      </c>
      <c r="H26" s="1"/>
      <c r="I26" s="1"/>
      <c r="J26" s="13">
        <f t="shared" si="3"/>
        <v>-24</v>
      </c>
    </row>
    <row r="27" spans="1:10" ht="12.75">
      <c r="A27" s="20" t="s">
        <v>18</v>
      </c>
      <c r="B27">
        <v>31</v>
      </c>
      <c r="C27" s="1"/>
      <c r="D27" s="23"/>
      <c r="F27" s="2" t="s">
        <v>18</v>
      </c>
      <c r="G27" s="1">
        <v>31</v>
      </c>
      <c r="H27" s="1"/>
      <c r="I27" s="1"/>
      <c r="J27" s="13">
        <f t="shared" si="3"/>
        <v>0</v>
      </c>
    </row>
    <row r="28" spans="1:10" ht="12.75">
      <c r="A28" s="5" t="s">
        <v>20</v>
      </c>
      <c r="B28" s="4">
        <v>1955</v>
      </c>
      <c r="C28" s="19">
        <v>136.32</v>
      </c>
      <c r="D28" s="7">
        <f>+B28/C28</f>
        <v>14.341255868544602</v>
      </c>
      <c r="F28" s="5" t="s">
        <v>20</v>
      </c>
      <c r="G28" s="4">
        <f>SUM(G23:G27)</f>
        <v>1608</v>
      </c>
      <c r="H28" s="4">
        <v>136.32</v>
      </c>
      <c r="I28" s="7">
        <f>+G28/H28</f>
        <v>11.795774647887324</v>
      </c>
      <c r="J28" s="14">
        <f>SUM(J23:J27)</f>
        <v>-347</v>
      </c>
    </row>
    <row r="29" spans="1:10" ht="12.75">
      <c r="A29" s="5"/>
      <c r="B29" s="4"/>
      <c r="C29" s="19"/>
      <c r="D29" s="7"/>
      <c r="G29" s="1"/>
      <c r="H29" s="1"/>
      <c r="I29" s="1"/>
      <c r="J29" s="1"/>
    </row>
    <row r="30" spans="1:10" ht="12.75">
      <c r="A30" s="8" t="s">
        <v>13</v>
      </c>
      <c r="B30" s="22">
        <v>14.341255868544602</v>
      </c>
      <c r="C30" s="19"/>
      <c r="D30" s="7"/>
      <c r="F30" s="8" t="s">
        <v>13</v>
      </c>
      <c r="G30" s="11">
        <f>+G28/H28</f>
        <v>11.795774647887324</v>
      </c>
      <c r="H30" s="1"/>
      <c r="I30" s="1"/>
      <c r="J30" s="1"/>
    </row>
    <row r="31" spans="2:10" ht="12.75">
      <c r="B31" s="6"/>
      <c r="C31" s="1"/>
      <c r="D31" s="23"/>
      <c r="G31" s="1"/>
      <c r="H31" s="1"/>
      <c r="I31" s="1"/>
      <c r="J31" s="1"/>
    </row>
    <row r="32" spans="1:10" ht="12.75">
      <c r="A32" s="2" t="s">
        <v>12</v>
      </c>
      <c r="B32" s="1">
        <v>4656</v>
      </c>
      <c r="C32" s="23">
        <v>1472.81</v>
      </c>
      <c r="D32" s="7">
        <f>+B32/C32</f>
        <v>3.161303902064761</v>
      </c>
      <c r="F32" s="2" t="s">
        <v>12</v>
      </c>
      <c r="G32" s="4">
        <v>4782</v>
      </c>
      <c r="H32" s="4">
        <v>1319.52</v>
      </c>
      <c r="I32" s="7">
        <f>+G32/H32</f>
        <v>3.62404510731175</v>
      </c>
      <c r="J32" s="14">
        <f t="shared" si="3"/>
        <v>126</v>
      </c>
    </row>
    <row r="33" spans="1:10" ht="12.75">
      <c r="A33" s="2" t="s">
        <v>6</v>
      </c>
      <c r="B33" s="1">
        <v>185</v>
      </c>
      <c r="C33" s="23">
        <v>25</v>
      </c>
      <c r="D33" s="7">
        <f>+B33/C33</f>
        <v>7.4</v>
      </c>
      <c r="F33" s="2" t="s">
        <v>6</v>
      </c>
      <c r="G33" s="1">
        <v>435</v>
      </c>
      <c r="H33" s="4">
        <v>50</v>
      </c>
      <c r="I33" s="7">
        <f>+G33/H33</f>
        <v>8.7</v>
      </c>
      <c r="J33" s="13">
        <f t="shared" si="3"/>
        <v>250</v>
      </c>
    </row>
    <row r="34" spans="1:10" ht="12.75">
      <c r="A34" s="2" t="s">
        <v>33</v>
      </c>
      <c r="B34" s="1">
        <v>173</v>
      </c>
      <c r="C34" s="23">
        <v>56.25</v>
      </c>
      <c r="D34" s="23"/>
      <c r="F34" s="2" t="s">
        <v>33</v>
      </c>
      <c r="G34" s="1">
        <v>417</v>
      </c>
      <c r="H34" s="4">
        <v>65.25</v>
      </c>
      <c r="I34" s="7">
        <f>+G34/H34</f>
        <v>6.390804597701149</v>
      </c>
      <c r="J34" s="13">
        <f t="shared" si="3"/>
        <v>244</v>
      </c>
    </row>
    <row r="35" spans="1:10" ht="12.75">
      <c r="A35" s="2"/>
      <c r="B35" s="7"/>
      <c r="C35" s="1"/>
      <c r="D35" s="23"/>
      <c r="G35" s="1"/>
      <c r="H35" s="1"/>
      <c r="I35" s="1"/>
      <c r="J35" s="1"/>
    </row>
    <row r="36" spans="1:10" ht="12.75">
      <c r="A36" s="8" t="s">
        <v>13</v>
      </c>
      <c r="B36" s="22">
        <v>3.161303902064761</v>
      </c>
      <c r="C36" s="1"/>
      <c r="D36" s="23"/>
      <c r="F36" s="8" t="s">
        <v>13</v>
      </c>
      <c r="G36" s="11">
        <f>+G32/H32</f>
        <v>3.62404510731175</v>
      </c>
      <c r="H36" s="1"/>
      <c r="I36" s="1"/>
      <c r="J36" s="1"/>
    </row>
    <row r="37" spans="1:10" ht="12.75">
      <c r="A37" s="20"/>
      <c r="B37" s="6"/>
      <c r="C37" s="4"/>
      <c r="D37" s="23"/>
      <c r="G37" s="1"/>
      <c r="H37" s="1"/>
      <c r="I37" s="6"/>
      <c r="J37" s="1"/>
    </row>
    <row r="38" spans="1:10" ht="12.75">
      <c r="A38" s="24" t="s">
        <v>9</v>
      </c>
      <c r="B38" s="4">
        <v>1268</v>
      </c>
      <c r="C38" s="19">
        <v>180</v>
      </c>
      <c r="D38" s="7">
        <f>+B38/C38</f>
        <v>7.044444444444444</v>
      </c>
      <c r="F38" s="3" t="s">
        <v>9</v>
      </c>
      <c r="G38" s="4">
        <v>1295</v>
      </c>
      <c r="H38" s="4">
        <v>180</v>
      </c>
      <c r="I38" s="7">
        <f>+G38/H38</f>
        <v>7.194444444444445</v>
      </c>
      <c r="J38" s="14">
        <f>+G38-B38</f>
        <v>27</v>
      </c>
    </row>
    <row r="39" spans="1:10" ht="12.75">
      <c r="A39" s="24"/>
      <c r="B39" s="7"/>
      <c r="C39" s="1"/>
      <c r="D39" s="7"/>
      <c r="G39" s="1"/>
      <c r="H39" s="1"/>
      <c r="I39" s="1"/>
      <c r="J39" s="13"/>
    </row>
    <row r="40" spans="1:10" ht="12.75">
      <c r="A40" s="8" t="s">
        <v>13</v>
      </c>
      <c r="B40" s="22">
        <v>7.044444444444444</v>
      </c>
      <c r="C40" s="1"/>
      <c r="D40" s="7"/>
      <c r="F40" s="8" t="s">
        <v>13</v>
      </c>
      <c r="G40" s="11">
        <f>+G38/H38</f>
        <v>7.194444444444445</v>
      </c>
      <c r="H40" s="1"/>
      <c r="I40" s="1"/>
      <c r="J40" s="13"/>
    </row>
    <row r="41" spans="1:10" ht="12.75">
      <c r="A41" s="17"/>
      <c r="B41" s="6"/>
      <c r="C41" s="1"/>
      <c r="D41" s="23"/>
      <c r="G41" s="1"/>
      <c r="H41" s="1"/>
      <c r="I41" s="1"/>
      <c r="J41" s="13"/>
    </row>
    <row r="42" spans="1:10" ht="12.75">
      <c r="A42" s="25" t="s">
        <v>21</v>
      </c>
      <c r="B42" s="7">
        <v>66361</v>
      </c>
      <c r="C42" s="4">
        <v>5002.88</v>
      </c>
      <c r="D42" s="30">
        <f>+B42/C42</f>
        <v>13.26455961366253</v>
      </c>
      <c r="F42" s="5" t="s">
        <v>21</v>
      </c>
      <c r="G42" s="4">
        <f>+G19+G28+G32+G33+G34+G38</f>
        <v>69329</v>
      </c>
      <c r="H42" s="4">
        <f>+H19+H28++H32+H33+H34+H38</f>
        <v>4913.59</v>
      </c>
      <c r="I42" s="7">
        <f>+G42/H42</f>
        <v>14.109642847693845</v>
      </c>
      <c r="J42" s="14">
        <f>+G42-B42</f>
        <v>2968</v>
      </c>
    </row>
    <row r="43" spans="2:10" ht="12.75">
      <c r="B43" s="7"/>
      <c r="C43" s="4"/>
      <c r="D43" s="7"/>
      <c r="G43" s="1"/>
      <c r="H43" s="1"/>
      <c r="I43" s="1"/>
      <c r="J43" s="1"/>
    </row>
    <row r="44" spans="1:10" ht="12.75">
      <c r="A44" s="25"/>
      <c r="B44" s="11">
        <v>13.26455961366253</v>
      </c>
      <c r="C44" s="1"/>
      <c r="D44" s="23"/>
      <c r="G44" s="11">
        <f>+G42/H1</f>
        <v>14.109642847693845</v>
      </c>
      <c r="H44" s="1"/>
      <c r="I44" s="1"/>
      <c r="J44" s="7">
        <f>+G44-B44</f>
        <v>0.8450832340313141</v>
      </c>
    </row>
    <row r="45" spans="1:10" ht="12.75">
      <c r="A45" s="8"/>
      <c r="B45" s="22"/>
      <c r="C45" s="4"/>
      <c r="D45" s="23"/>
      <c r="G45" s="1"/>
      <c r="H45" s="1"/>
      <c r="I45" s="1"/>
      <c r="J45" s="1"/>
    </row>
  </sheetData>
  <sheetProtection/>
  <printOptions gridLines="1"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tlinde</cp:lastModifiedBy>
  <cp:lastPrinted>2012-03-16T20:08:00Z</cp:lastPrinted>
  <dcterms:created xsi:type="dcterms:W3CDTF">2004-01-19T22:24:17Z</dcterms:created>
  <dcterms:modified xsi:type="dcterms:W3CDTF">2012-03-16T20:08:11Z</dcterms:modified>
  <cp:category/>
  <cp:version/>
  <cp:contentType/>
  <cp:contentStatus/>
</cp:coreProperties>
</file>